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defaultThemeVersion="124226"/>
  <bookViews>
    <workbookView xWindow="-105" yWindow="-105" windowWidth="20730" windowHeight="11760" activeTab="6"/>
  </bookViews>
  <sheets>
    <sheet name="Ogień" sheetId="3" r:id="rId1"/>
    <sheet name="Elektronika" sheetId="4" r:id="rId2"/>
    <sheet name="Wykaz lokali mieszkalnych i uzy" sheetId="11" r:id="rId3"/>
    <sheet name="Pojazdy" sheetId="12" r:id="rId4"/>
    <sheet name="Szkodowość" sheetId="13" r:id="rId5"/>
    <sheet name="Arkusz1" sheetId="14" r:id="rId6"/>
    <sheet name="Arkusz2" sheetId="15" r:id="rId7"/>
  </sheets>
  <calcPr calcId="1445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3" i="11" l="1"/>
  <c r="C4" i="11"/>
  <c r="C5" i="11"/>
  <c r="C6" i="11"/>
  <c r="C7" i="11"/>
  <c r="C8" i="11"/>
  <c r="C9" i="11"/>
  <c r="C10" i="11"/>
  <c r="C11" i="11"/>
  <c r="C12" i="11"/>
  <c r="C13" i="11"/>
  <c r="C14" i="11"/>
  <c r="C15" i="11"/>
  <c r="C16" i="11"/>
  <c r="C17" i="11"/>
  <c r="C18" i="11"/>
  <c r="C19" i="11"/>
  <c r="C20" i="11"/>
  <c r="C21" i="11"/>
  <c r="C22" i="11"/>
  <c r="C23" i="11"/>
  <c r="C24" i="11"/>
  <c r="C25" i="11"/>
  <c r="C26" i="11"/>
  <c r="C27" i="11"/>
  <c r="C28" i="11"/>
  <c r="C29" i="11"/>
  <c r="C30" i="11"/>
  <c r="C31" i="11"/>
  <c r="C32" i="11"/>
  <c r="C33" i="11"/>
  <c r="C34" i="11"/>
  <c r="C35" i="11"/>
  <c r="C36" i="11"/>
  <c r="C37" i="11"/>
  <c r="C38" i="11"/>
  <c r="C39" i="11"/>
  <c r="C40" i="11"/>
  <c r="C41" i="11"/>
  <c r="C42" i="11"/>
  <c r="C43" i="11"/>
  <c r="C44" i="11"/>
  <c r="C45" i="11"/>
  <c r="C46" i="11"/>
  <c r="C47" i="11"/>
  <c r="C48" i="11"/>
  <c r="C49" i="11"/>
  <c r="C50" i="11"/>
  <c r="C51" i="11"/>
  <c r="C52" i="11"/>
  <c r="C53" i="11"/>
  <c r="C54" i="11"/>
  <c r="C55" i="11"/>
  <c r="C56" i="11"/>
  <c r="C57" i="11"/>
  <c r="C58" i="11"/>
  <c r="C59" i="11"/>
  <c r="C60" i="11"/>
  <c r="C61" i="11"/>
  <c r="C62" i="11"/>
  <c r="C63" i="11"/>
  <c r="C64" i="11"/>
  <c r="C65" i="11"/>
  <c r="C66" i="11"/>
  <c r="C67" i="11"/>
  <c r="C68" i="11"/>
  <c r="C69" i="11"/>
  <c r="C70" i="11"/>
  <c r="C71" i="11"/>
  <c r="C72" i="11"/>
  <c r="C73" i="11"/>
  <c r="C74" i="11"/>
  <c r="C75" i="11"/>
  <c r="C76" i="11"/>
  <c r="C77" i="11"/>
  <c r="C78" i="11"/>
  <c r="C79" i="11"/>
  <c r="C80" i="11"/>
  <c r="C81" i="11"/>
  <c r="C82" i="11"/>
  <c r="C83" i="11"/>
  <c r="C84" i="11"/>
  <c r="C85" i="11"/>
  <c r="C86" i="11"/>
  <c r="C87" i="11"/>
  <c r="C88" i="11"/>
  <c r="C89" i="11"/>
  <c r="C90" i="11"/>
  <c r="C91" i="11"/>
  <c r="C92" i="11"/>
  <c r="C93" i="11"/>
  <c r="C94" i="11"/>
  <c r="C95" i="11"/>
  <c r="C96" i="11"/>
  <c r="C97" i="11"/>
  <c r="C98" i="11"/>
  <c r="C99" i="11"/>
  <c r="C100" i="11"/>
  <c r="C101" i="11"/>
  <c r="C102" i="11"/>
  <c r="C103" i="11"/>
  <c r="C104" i="11"/>
  <c r="C105" i="11"/>
  <c r="C106" i="11"/>
  <c r="C107" i="11"/>
  <c r="C108" i="11"/>
  <c r="C109" i="11"/>
  <c r="C110" i="11"/>
  <c r="C111" i="11"/>
  <c r="C112" i="11"/>
  <c r="C113" i="11"/>
  <c r="C114" i="11"/>
  <c r="C115" i="11"/>
  <c r="C116" i="11"/>
  <c r="C117" i="11"/>
  <c r="C118" i="11"/>
  <c r="C119" i="11"/>
  <c r="C120" i="11"/>
  <c r="C121" i="11"/>
  <c r="C122" i="11"/>
  <c r="C123" i="11"/>
  <c r="C124" i="11"/>
  <c r="C125" i="11"/>
  <c r="C126" i="11"/>
  <c r="C127" i="11"/>
  <c r="C128" i="11"/>
  <c r="C129" i="11"/>
  <c r="C130" i="11"/>
  <c r="C131" i="11"/>
  <c r="C132" i="11"/>
  <c r="C133" i="11"/>
  <c r="C134" i="11"/>
  <c r="C135" i="11"/>
  <c r="C136" i="11"/>
  <c r="C137" i="11"/>
  <c r="C138" i="11"/>
  <c r="C139" i="11"/>
  <c r="C140" i="11"/>
  <c r="C141" i="11"/>
  <c r="C142" i="11"/>
  <c r="C143" i="11"/>
  <c r="C144" i="11"/>
  <c r="C145" i="11"/>
  <c r="C146" i="11"/>
  <c r="C147" i="11"/>
  <c r="C148" i="11"/>
  <c r="C149" i="11"/>
  <c r="C150" i="11"/>
  <c r="C151" i="11"/>
  <c r="C152" i="11"/>
  <c r="C153" i="11"/>
  <c r="C154" i="11"/>
  <c r="C155" i="11"/>
  <c r="C156" i="11"/>
  <c r="C157" i="11"/>
  <c r="C158" i="11"/>
  <c r="C159" i="11"/>
  <c r="C160" i="11"/>
  <c r="C161" i="11"/>
  <c r="C162" i="11"/>
  <c r="C163" i="11"/>
  <c r="C164" i="11"/>
  <c r="C165" i="11"/>
  <c r="C166" i="11"/>
  <c r="C167" i="11"/>
  <c r="C168" i="11"/>
  <c r="C169" i="11"/>
  <c r="C170" i="11"/>
  <c r="C171" i="11"/>
  <c r="C172" i="11"/>
  <c r="C173" i="11"/>
  <c r="C174" i="11"/>
  <c r="C175" i="11"/>
  <c r="C176" i="11"/>
  <c r="C177" i="11"/>
  <c r="C178" i="11"/>
  <c r="C179" i="11"/>
  <c r="C180" i="11"/>
  <c r="C181" i="11"/>
  <c r="C182" i="11"/>
  <c r="C183" i="11"/>
  <c r="C184" i="11"/>
  <c r="C185" i="11"/>
  <c r="C186" i="11"/>
  <c r="C187" i="11"/>
  <c r="C188" i="11"/>
  <c r="C189" i="11"/>
  <c r="C190" i="11"/>
  <c r="C191" i="11"/>
  <c r="C192" i="11"/>
  <c r="C193" i="11"/>
  <c r="C194" i="11"/>
  <c r="C195" i="11"/>
  <c r="C196" i="11"/>
  <c r="C197" i="11"/>
  <c r="C198" i="11"/>
  <c r="C199" i="11"/>
  <c r="C200" i="11"/>
  <c r="C201" i="11"/>
  <c r="C202" i="11"/>
  <c r="C203" i="11"/>
  <c r="C204" i="11"/>
  <c r="C205" i="11"/>
  <c r="C206" i="11"/>
  <c r="C207" i="11"/>
  <c r="C208" i="11"/>
  <c r="C209" i="11"/>
  <c r="C210" i="11"/>
  <c r="C211" i="11"/>
  <c r="C212" i="11"/>
  <c r="C213" i="11"/>
  <c r="C214" i="11"/>
  <c r="C215" i="11"/>
  <c r="C216" i="11"/>
  <c r="C217" i="11"/>
  <c r="C218" i="11"/>
  <c r="C219" i="11"/>
  <c r="C220" i="11"/>
  <c r="C221" i="11"/>
  <c r="C222" i="11"/>
  <c r="C223" i="11"/>
  <c r="C224" i="11"/>
  <c r="C225" i="11"/>
  <c r="C226" i="11"/>
  <c r="C227" i="11"/>
  <c r="C228" i="11"/>
  <c r="C229" i="11"/>
  <c r="C230" i="11"/>
  <c r="C231" i="11"/>
  <c r="C232" i="11"/>
  <c r="C233" i="11"/>
  <c r="C234" i="11"/>
  <c r="C235" i="11"/>
  <c r="C236" i="11"/>
  <c r="C237" i="11"/>
  <c r="C238" i="11"/>
  <c r="C239" i="11"/>
  <c r="C240" i="11"/>
  <c r="C241" i="11"/>
  <c r="C242" i="11"/>
  <c r="C243" i="11"/>
  <c r="C244" i="11"/>
  <c r="C247" i="11" l="1"/>
  <c r="D10" i="4"/>
  <c r="D4" i="4"/>
  <c r="D3" i="4"/>
  <c r="C3" i="3"/>
  <c r="I8" i="13" l="1"/>
  <c r="G8" i="13"/>
  <c r="C26" i="3" l="1"/>
  <c r="C23" i="3"/>
  <c r="C39" i="3" l="1"/>
  <c r="C41" i="3"/>
  <c r="C42" i="3"/>
  <c r="C44" i="3"/>
  <c r="C245" i="11"/>
  <c r="C2" i="11"/>
  <c r="C22" i="3" l="1"/>
  <c r="C18" i="3"/>
  <c r="D14" i="4" l="1"/>
  <c r="D3" i="3" l="1"/>
</calcChain>
</file>

<file path=xl/sharedStrings.xml><?xml version="1.0" encoding="utf-8"?>
<sst xmlns="http://schemas.openxmlformats.org/spreadsheetml/2006/main" count="857" uniqueCount="621">
  <si>
    <t>Lp.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</si>
  <si>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</si>
  <si>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</si>
  <si>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</si>
  <si>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</si>
  <si>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</si>
  <si>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</si>
  <si>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</si>
  <si>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</si>
  <si>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</si>
  <si>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</si>
  <si>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</si>
  <si>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</si>
  <si>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</si>
  <si>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Materiał</t>
  </si>
  <si>
    <t>Przedmiot ubezpieczenia</t>
  </si>
  <si>
    <t>Powierzchnia w m2</t>
  </si>
  <si>
    <t>Rok budowy budynku</t>
  </si>
  <si>
    <t>Ścian</t>
  </si>
  <si>
    <t>Stropów</t>
  </si>
  <si>
    <t>Stropodachu</t>
  </si>
  <si>
    <t>Pokrycie dachu</t>
  </si>
  <si>
    <t>Wyposażenie i urządzenia</t>
  </si>
  <si>
    <t>Suma ubezpieczenia</t>
  </si>
  <si>
    <t>Sprzęt elektroniczny stacjonarny</t>
  </si>
  <si>
    <t>Sprzęt elektroniczny przenośny</t>
  </si>
  <si>
    <t>Kserokopiarki, urządzenia wielofunkcyjne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</si>
  <si>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</si>
  <si>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</si>
  <si>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</si>
  <si>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</si>
  <si>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</si>
  <si>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</si>
  <si>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</si>
  <si>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</si>
  <si>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</si>
  <si>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</si>
  <si>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</si>
  <si>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</si>
  <si>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</si>
  <si>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Centrala telefoniczna</t>
  </si>
  <si>
    <t>Projektory</t>
  </si>
  <si>
    <t>Monitoring</t>
  </si>
  <si>
    <t>Urząd Miasta</t>
  </si>
  <si>
    <t>Remiza strażacka ul. Warszawska</t>
  </si>
  <si>
    <t>Centrum Kultury</t>
  </si>
  <si>
    <t>Ośrodek Pomocy Społecznej</t>
  </si>
  <si>
    <t>Bilbordy</t>
  </si>
  <si>
    <t>pojazdy wolnobieżne</t>
  </si>
  <si>
    <t>Sprzęt elektroniczny ogółem i stacjonarny i przenośny</t>
  </si>
  <si>
    <t>Piec gazowy</t>
  </si>
  <si>
    <t>Tablice reklamowe 7 sztuk.</t>
  </si>
  <si>
    <t>System alarmowy</t>
  </si>
  <si>
    <t>Fax</t>
  </si>
  <si>
    <t>Telefony komórkowe</t>
  </si>
  <si>
    <t>Kasy fiskalne</t>
  </si>
  <si>
    <t>Krótkofalówki</t>
  </si>
  <si>
    <t>Pojazdy nie posiadające tablic rejestracyjnych</t>
  </si>
  <si>
    <t>Budynek mieszkalny  ul. B. Chrobrego 21</t>
  </si>
  <si>
    <t>Budynek mieszkalny  ul. B. Chrobrego 21A</t>
  </si>
  <si>
    <t>Budynek mieszkalny ul. Zakopiańska 3</t>
  </si>
  <si>
    <t>Budynek mieszkalny ul. Moniuszki 23</t>
  </si>
  <si>
    <t>Budynek mieszkalny ul. Sienkiewicza 2</t>
  </si>
  <si>
    <t>Budynek mieszkalny ul. Sienkiewicza 2A</t>
  </si>
  <si>
    <t>Budynek mieszkalny ul. Świdnicka 15</t>
  </si>
  <si>
    <t>Budynek mieszkalny ul. Kłodzka 44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</si>
  <si>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</si>
  <si>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</si>
  <si>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</si>
  <si>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</si>
  <si>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</si>
  <si>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</si>
  <si>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</si>
  <si>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</si>
  <si>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</si>
  <si>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</si>
  <si>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</si>
  <si>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</si>
  <si>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</si>
  <si>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</si>
  <si>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</si>
  <si>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</si>
  <si>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</si>
  <si>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</si>
  <si>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</si>
  <si>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</si>
  <si>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</si>
  <si>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</si>
  <si>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</si>
  <si>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</si>
  <si>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</si>
  <si>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</si>
  <si>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</si>
  <si>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</si>
  <si>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</si>
  <si>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</si>
  <si>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</si>
  <si>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</si>
  <si>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</si>
  <si>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</si>
  <si>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</si>
  <si>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</si>
  <si>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</si>
  <si>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</si>
  <si>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</si>
  <si>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</si>
  <si>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</si>
  <si>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</si>
  <si>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</si>
  <si>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</si>
  <si>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</si>
  <si>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</si>
  <si>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</si>
  <si>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</si>
  <si>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</si>
  <si>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</si>
  <si>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</si>
  <si>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</si>
  <si>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</si>
  <si>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</si>
  <si>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</si>
  <si>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</si>
  <si>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</si>
  <si>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</si>
  <si>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</si>
  <si>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</si>
  <si>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</si>
  <si>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</si>
  <si>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</si>
  <si>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</si>
  <si>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</si>
  <si>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</si>
  <si>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</si>
  <si>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</si>
  <si>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</si>
  <si>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</si>
  <si>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</si>
  <si>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</si>
  <si>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</si>
  <si>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</si>
  <si>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</si>
  <si>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</si>
  <si>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</si>
  <si>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</si>
  <si>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</si>
  <si>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</si>
  <si>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</si>
  <si>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</si>
  <si>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</si>
  <si>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</si>
  <si>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</si>
  <si>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</si>
  <si>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</si>
  <si>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</si>
  <si>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</si>
  <si>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</si>
  <si>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</si>
  <si>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</si>
  <si>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119.</t>
  </si>
  <si>
    <t>120.</t>
  </si>
  <si>
    <t>121.</t>
  </si>
  <si>
    <t>122.</t>
  </si>
  <si>
    <t>123.</t>
  </si>
  <si>
    <t>124.</t>
  </si>
  <si>
    <t>125.</t>
  </si>
  <si>
    <t>126.</t>
  </si>
  <si>
    <t>127.</t>
  </si>
  <si>
    <t>128.</t>
  </si>
  <si>
    <t>129.</t>
  </si>
  <si>
    <t>130.</t>
  </si>
  <si>
    <t>131.</t>
  </si>
  <si>
    <t>132.</t>
  </si>
  <si>
    <t>133.</t>
  </si>
  <si>
    <t>134.</t>
  </si>
  <si>
    <t>135.</t>
  </si>
  <si>
    <t>136.</t>
  </si>
  <si>
    <t>137.</t>
  </si>
  <si>
    <t>138.</t>
  </si>
  <si>
    <t>139.</t>
  </si>
  <si>
    <t>140.</t>
  </si>
  <si>
    <t>141.</t>
  </si>
  <si>
    <t>142.</t>
  </si>
  <si>
    <t>143.</t>
  </si>
  <si>
    <t>144.</t>
  </si>
  <si>
    <t>145.</t>
  </si>
  <si>
    <t>146.</t>
  </si>
  <si>
    <t>147.</t>
  </si>
  <si>
    <t>148.</t>
  </si>
  <si>
    <t>149.</t>
  </si>
  <si>
    <t>150.</t>
  </si>
  <si>
    <t>151.</t>
  </si>
  <si>
    <t>152.</t>
  </si>
  <si>
    <t>153.</t>
  </si>
  <si>
    <t>154.</t>
  </si>
  <si>
    <t>155.</t>
  </si>
  <si>
    <t>156.</t>
  </si>
  <si>
    <t>157.</t>
  </si>
  <si>
    <t>158.</t>
  </si>
  <si>
    <t>159.</t>
  </si>
  <si>
    <t>160.</t>
  </si>
  <si>
    <t>161.</t>
  </si>
  <si>
    <t>162.</t>
  </si>
  <si>
    <t>163.</t>
  </si>
  <si>
    <t>164.</t>
  </si>
  <si>
    <t>165.</t>
  </si>
  <si>
    <t>166.</t>
  </si>
  <si>
    <t>167.</t>
  </si>
  <si>
    <t>168.</t>
  </si>
  <si>
    <t>169.</t>
  </si>
  <si>
    <t>170.</t>
  </si>
  <si>
    <t>171.</t>
  </si>
  <si>
    <t>172.</t>
  </si>
  <si>
    <t>173.</t>
  </si>
  <si>
    <t>174.</t>
  </si>
  <si>
    <t>175.</t>
  </si>
  <si>
    <t>176.</t>
  </si>
  <si>
    <t>177.</t>
  </si>
  <si>
    <t>178.</t>
  </si>
  <si>
    <t>179.</t>
  </si>
  <si>
    <t>180.</t>
  </si>
  <si>
    <t>181.</t>
  </si>
  <si>
    <t>182.</t>
  </si>
  <si>
    <t>183.</t>
  </si>
  <si>
    <t>184.</t>
  </si>
  <si>
    <t>185.</t>
  </si>
  <si>
    <t>186.</t>
  </si>
  <si>
    <t>187.</t>
  </si>
  <si>
    <t>188.</t>
  </si>
  <si>
    <t>189.</t>
  </si>
  <si>
    <t>190.</t>
  </si>
  <si>
    <t>191.</t>
  </si>
  <si>
    <t>192.</t>
  </si>
  <si>
    <t>193.</t>
  </si>
  <si>
    <t>194.</t>
  </si>
  <si>
    <t>195.</t>
  </si>
  <si>
    <t>196.</t>
  </si>
  <si>
    <t>197.</t>
  </si>
  <si>
    <t>198.</t>
  </si>
  <si>
    <t>199.</t>
  </si>
  <si>
    <t>200.</t>
  </si>
  <si>
    <t>201.</t>
  </si>
  <si>
    <t>202.</t>
  </si>
  <si>
    <t>203.</t>
  </si>
  <si>
    <t>204.</t>
  </si>
  <si>
    <t>205.</t>
  </si>
  <si>
    <t>206.</t>
  </si>
  <si>
    <t>207.</t>
  </si>
  <si>
    <t>208.</t>
  </si>
  <si>
    <t>209.</t>
  </si>
  <si>
    <t>210.</t>
  </si>
  <si>
    <t>211.</t>
  </si>
  <si>
    <t>212.</t>
  </si>
  <si>
    <t>213.</t>
  </si>
  <si>
    <t>214.</t>
  </si>
  <si>
    <t>215.</t>
  </si>
  <si>
    <t>216.</t>
  </si>
  <si>
    <t>217.</t>
  </si>
  <si>
    <t>218.</t>
  </si>
  <si>
    <t>219.</t>
  </si>
  <si>
    <t>220.</t>
  </si>
  <si>
    <t>221.</t>
  </si>
  <si>
    <t>222.</t>
  </si>
  <si>
    <t>223.</t>
  </si>
  <si>
    <t>224.</t>
  </si>
  <si>
    <t>225.</t>
  </si>
  <si>
    <t>226.</t>
  </si>
  <si>
    <t>227.</t>
  </si>
  <si>
    <t>228.</t>
  </si>
  <si>
    <t>229.</t>
  </si>
  <si>
    <t>230.</t>
  </si>
  <si>
    <t>231.</t>
  </si>
  <si>
    <t>232.</t>
  </si>
  <si>
    <t>233.</t>
  </si>
  <si>
    <t>234.</t>
  </si>
  <si>
    <t>235.</t>
  </si>
  <si>
    <t>236.</t>
  </si>
  <si>
    <t>237.</t>
  </si>
  <si>
    <t>238.</t>
  </si>
  <si>
    <t>239.</t>
  </si>
  <si>
    <t>240.</t>
  </si>
  <si>
    <t>241.</t>
  </si>
  <si>
    <t>242.</t>
  </si>
  <si>
    <t>243.</t>
  </si>
  <si>
    <t>244.</t>
  </si>
  <si>
    <t>1 mieszkanie</t>
  </si>
  <si>
    <t>4 mieszkania</t>
  </si>
  <si>
    <t>6 mieszkań</t>
  </si>
  <si>
    <t>3 mieszkania</t>
  </si>
  <si>
    <t>2 mieszkania</t>
  </si>
  <si>
    <t>10 mieszkań</t>
  </si>
  <si>
    <t>Przyłącza gazowe i wodociągowe</t>
  </si>
  <si>
    <t>Kanalizacja deszczowa</t>
  </si>
  <si>
    <t>Droga ppoż.</t>
  </si>
  <si>
    <t>Instalacja alarmowa</t>
  </si>
  <si>
    <t>Radiotelefony</t>
  </si>
  <si>
    <t>Iluminacja świetlna</t>
  </si>
  <si>
    <t>Cmentarz komunalny w którego skład wchodzi kaplica i ogrodzenie</t>
  </si>
  <si>
    <t>Akacjowa 6/1</t>
  </si>
  <si>
    <t>Chojnowska 2/7</t>
  </si>
  <si>
    <t>Chojnowska 2/8</t>
  </si>
  <si>
    <t>Chojnowska 2/9</t>
  </si>
  <si>
    <t>Chojnowska 3/1</t>
  </si>
  <si>
    <t>Chojnowska 3/4</t>
  </si>
  <si>
    <t>Chojnowska 5/1</t>
  </si>
  <si>
    <t>Chrobrego 2/3</t>
  </si>
  <si>
    <t>Chrobrego 2/6</t>
  </si>
  <si>
    <t>Chrobrego 2/7</t>
  </si>
  <si>
    <t>Chrobrego 2/9</t>
  </si>
  <si>
    <t>Chrobrego 3/1</t>
  </si>
  <si>
    <t>Chrobrego 3/2</t>
  </si>
  <si>
    <t>Chrobrego 3/4</t>
  </si>
  <si>
    <t>Chrobrego 3/5</t>
  </si>
  <si>
    <t>Chrobrego 3/8</t>
  </si>
  <si>
    <t>Chrobrego 13/5</t>
  </si>
  <si>
    <t>Chrobrego 14/1</t>
  </si>
  <si>
    <t>Chrobrego 14/2</t>
  </si>
  <si>
    <t>Chrobrego 14/3</t>
  </si>
  <si>
    <t>Chrobrego 14/3a</t>
  </si>
  <si>
    <t>Chrobrego 14/4</t>
  </si>
  <si>
    <t>Chrobrego 15/2</t>
  </si>
  <si>
    <t>Chrobrego 15/5</t>
  </si>
  <si>
    <t>Chrobrego 20/2</t>
  </si>
  <si>
    <t>Chrobrego 20/3</t>
  </si>
  <si>
    <t>Chrobrego 20/6</t>
  </si>
  <si>
    <t>Chrobrego 20/7</t>
  </si>
  <si>
    <t>Chrobrego 23/8</t>
  </si>
  <si>
    <t>Chrobrego 26/2</t>
  </si>
  <si>
    <t>Chrobrego 26/4</t>
  </si>
  <si>
    <t>Chrobrego 27/5</t>
  </si>
  <si>
    <t>Długa    8/7</t>
  </si>
  <si>
    <t>Górnicza  10/2</t>
  </si>
  <si>
    <t>Górnicza  10/3</t>
  </si>
  <si>
    <t>Górnicza  10/7</t>
  </si>
  <si>
    <t>Górnicza  10/8</t>
  </si>
  <si>
    <t>Górnicza  10/9</t>
  </si>
  <si>
    <t>Górnicza  10/10</t>
  </si>
  <si>
    <t>Hoża   4/4</t>
  </si>
  <si>
    <t>Hoża   4/5</t>
  </si>
  <si>
    <t>Hoża   6/1</t>
  </si>
  <si>
    <t>Hoża   6/3</t>
  </si>
  <si>
    <t>Hoża   6/4</t>
  </si>
  <si>
    <t>Hoża   6/6</t>
  </si>
  <si>
    <t>Hoża   6/7</t>
  </si>
  <si>
    <t>Jasna 3/1a</t>
  </si>
  <si>
    <t>Jasna  3/4</t>
  </si>
  <si>
    <t>Jasna 3/6</t>
  </si>
  <si>
    <t>Jasna  11/2</t>
  </si>
  <si>
    <t>Jasna  11/3</t>
  </si>
  <si>
    <t>Jasna  11/4</t>
  </si>
  <si>
    <t>Jasna  11/5</t>
  </si>
  <si>
    <t>Jasna  11/8</t>
  </si>
  <si>
    <t>Jasna 11/9</t>
  </si>
  <si>
    <t>Kamienna  5/1</t>
  </si>
  <si>
    <t>Kamienna  5/3</t>
  </si>
  <si>
    <t>Kamienna  5/5</t>
  </si>
  <si>
    <t>Kamienna  6/1</t>
  </si>
  <si>
    <t>Kamienna 6/1a</t>
  </si>
  <si>
    <t>Kamienna  6/3</t>
  </si>
  <si>
    <t>Kamienna  7/2</t>
  </si>
  <si>
    <t>Kamienna  7/3</t>
  </si>
  <si>
    <t>Kamienna  9/1</t>
  </si>
  <si>
    <t>Kamienna  9/2</t>
  </si>
  <si>
    <t>Kamienna  9/5</t>
  </si>
  <si>
    <t>Kamienna  9/7 i 7a</t>
  </si>
  <si>
    <t>Kamienna  9/8</t>
  </si>
  <si>
    <t>Kościelna    7/2</t>
  </si>
  <si>
    <t>Krótka       6/1</t>
  </si>
  <si>
    <t>Krótka       6/2</t>
  </si>
  <si>
    <t>Krótka       6/3</t>
  </si>
  <si>
    <t>Krótka       6/5</t>
  </si>
  <si>
    <t>Kłodzka    1/2</t>
  </si>
  <si>
    <t>Kłodzka      5/3</t>
  </si>
  <si>
    <t>Kłodzka    15/2</t>
  </si>
  <si>
    <t>Kłodzka    15/3</t>
  </si>
  <si>
    <t>Kłodzka    15/6</t>
  </si>
  <si>
    <t>Kłodzka    15/6a</t>
  </si>
  <si>
    <t>Kłodzka    15/8</t>
  </si>
  <si>
    <t>Kłodzka    19/3</t>
  </si>
  <si>
    <t>Kłodzka    19/4</t>
  </si>
  <si>
    <t>Kłodzka    26/1</t>
  </si>
  <si>
    <t>Kłodzka    26/1A</t>
  </si>
  <si>
    <t>Kłodzka    26/5</t>
  </si>
  <si>
    <t>Kłodzka    26/6</t>
  </si>
  <si>
    <t>Kłodzka    26/8</t>
  </si>
  <si>
    <t>Kłodzka    26/9</t>
  </si>
  <si>
    <t>Kłodzka    26/10</t>
  </si>
  <si>
    <t>Kłodzka    26/13</t>
  </si>
  <si>
    <t>Kłodzka    32/1</t>
  </si>
  <si>
    <t>Kłodzka    32/3</t>
  </si>
  <si>
    <t>Kłodzka    32/4</t>
  </si>
  <si>
    <t>Kłodzka    32/5</t>
  </si>
  <si>
    <t>Kłodzka    42/3</t>
  </si>
  <si>
    <t>Kłodzka    54/3</t>
  </si>
  <si>
    <t>Kłodzka    54/7</t>
  </si>
  <si>
    <t>Kłodzka    57/6</t>
  </si>
  <si>
    <t>Kłodzka    61/4</t>
  </si>
  <si>
    <t>Kłodzka    61/3</t>
  </si>
  <si>
    <t>Kłodzka    69/1</t>
  </si>
  <si>
    <t>Kłodzka    69/2</t>
  </si>
  <si>
    <t>Kłodzka    69/4</t>
  </si>
  <si>
    <t>Kłodzka    69/5</t>
  </si>
  <si>
    <t>Kłodzka    69/6</t>
  </si>
  <si>
    <t>Kłodzka    69/7</t>
  </si>
  <si>
    <t>Kłodzka    75/3</t>
  </si>
  <si>
    <t>Lipowa   3/2</t>
  </si>
  <si>
    <t>Lipowa   3/5</t>
  </si>
  <si>
    <t>Lipowa   3/6</t>
  </si>
  <si>
    <t>Lipowa   5/1</t>
  </si>
  <si>
    <t>Moniuszki    2/3</t>
  </si>
  <si>
    <t>Moniuszki    2/7</t>
  </si>
  <si>
    <t>Moniuszki    2/8</t>
  </si>
  <si>
    <t>Moniuszki    2/9</t>
  </si>
  <si>
    <t>Moniuszki    2/10</t>
  </si>
  <si>
    <t>Moniuszki    2/12</t>
  </si>
  <si>
    <t>Moniuszki    2/13</t>
  </si>
  <si>
    <t>Moniuszki    2/15</t>
  </si>
  <si>
    <t>Moniuszki    2/16</t>
  </si>
  <si>
    <t>Moniuszki    2/16a</t>
  </si>
  <si>
    <t>Moniuszki   20/1</t>
  </si>
  <si>
    <t>Moniuszki   20/10</t>
  </si>
  <si>
    <t>Moniuszki   26/2</t>
  </si>
  <si>
    <t>Moniuszki   26/3</t>
  </si>
  <si>
    <t>Noworudzka  5/5</t>
  </si>
  <si>
    <t>Noworudzka  5/6</t>
  </si>
  <si>
    <t>Noworudzka  9/5</t>
  </si>
  <si>
    <t>Noworudzka  10/3</t>
  </si>
  <si>
    <t>Noworudzka  10/4</t>
  </si>
  <si>
    <t>Noworudzka  11/3</t>
  </si>
  <si>
    <t>Noworudzka  14/5</t>
  </si>
  <si>
    <t>Noworudzka  15/1</t>
  </si>
  <si>
    <t>Noworudzka  15/3</t>
  </si>
  <si>
    <t>Noworudzka  15/5</t>
  </si>
  <si>
    <t>Noworudzka  15/9</t>
  </si>
  <si>
    <t>Noworudzka  18/1A</t>
  </si>
  <si>
    <t>Noworudzka  18/4</t>
  </si>
  <si>
    <t>Noworudzka  19/1</t>
  </si>
  <si>
    <t>Noworudzka  19/2</t>
  </si>
  <si>
    <t>Noworudzka  19/3</t>
  </si>
  <si>
    <t>Noworudzka  19/6</t>
  </si>
  <si>
    <t>Noworudzka  19/7</t>
  </si>
  <si>
    <t>Noworudzka  19/7a</t>
  </si>
  <si>
    <t>Noworudzka  19/9</t>
  </si>
  <si>
    <t>Noworudzka  19/11</t>
  </si>
  <si>
    <t>Noworudzka  19/12</t>
  </si>
  <si>
    <t>Noworudzka  19/13</t>
  </si>
  <si>
    <t>Noworudzka  22/1</t>
  </si>
  <si>
    <t>Noworudzka  22/3</t>
  </si>
  <si>
    <t>Noworudzka  22/4</t>
  </si>
  <si>
    <t>Noworudzka  22/5</t>
  </si>
  <si>
    <t>Ogrodowa     2/1</t>
  </si>
  <si>
    <t>Ogrodowa     2/12</t>
  </si>
  <si>
    <t>Ogrodowa     2/13</t>
  </si>
  <si>
    <t>Ogrodowa     4/4</t>
  </si>
  <si>
    <t>Ogrodowa     4/5</t>
  </si>
  <si>
    <t>Ogrodowa     4/9</t>
  </si>
  <si>
    <t>Ogrodowa     4/10</t>
  </si>
  <si>
    <t>Piastowska 3/4</t>
  </si>
  <si>
    <t>Piastowska  3/5</t>
  </si>
  <si>
    <t>Piastowska  3/11</t>
  </si>
  <si>
    <t>Piastowska  7/9</t>
  </si>
  <si>
    <t>Piastowska  18/6</t>
  </si>
  <si>
    <t>Piastowska  18/5</t>
  </si>
  <si>
    <t>Piastowska  23/1</t>
  </si>
  <si>
    <t>Piastowska  28/4</t>
  </si>
  <si>
    <t>Piastowska  28/11</t>
  </si>
  <si>
    <t>Piastowska 30/1</t>
  </si>
  <si>
    <t>Piastowska  31/3</t>
  </si>
  <si>
    <t>Piastowska  34/4</t>
  </si>
  <si>
    <t>Piastowska  34/7</t>
  </si>
  <si>
    <t>Piastowska  34/7a</t>
  </si>
  <si>
    <t>Piastowska  41/2</t>
  </si>
  <si>
    <t>Piastowska  41/3</t>
  </si>
  <si>
    <t>Piastowska  41/4</t>
  </si>
  <si>
    <t>Piastowska  41/5</t>
  </si>
  <si>
    <t>Piastowska  41/6</t>
  </si>
  <si>
    <t>Piastowska  46/2</t>
  </si>
  <si>
    <t>Piastowska  46/3</t>
  </si>
  <si>
    <t>Piastowska  48/2</t>
  </si>
  <si>
    <t>Piastowska  48/2a</t>
  </si>
  <si>
    <t>Piastowska  66/1</t>
  </si>
  <si>
    <t>Piastowska  66/2</t>
  </si>
  <si>
    <t>Piastowska  66/3</t>
  </si>
  <si>
    <t>Piastowska  72/1</t>
  </si>
  <si>
    <t>Piastowska  72/3</t>
  </si>
  <si>
    <t>Piękna    4/5</t>
  </si>
  <si>
    <t>Piękna 4/6</t>
  </si>
  <si>
    <t>P. Zwycięstwa  1/1</t>
  </si>
  <si>
    <t>P. Zwycięstwa  2/1</t>
  </si>
  <si>
    <t>P. Zwycięstwa  4/3</t>
  </si>
  <si>
    <t>P. Zwycięstwa  4/8</t>
  </si>
  <si>
    <t>P. Zwycięstwa 4/10</t>
  </si>
  <si>
    <t>P. Zwycięstwa 4/13</t>
  </si>
  <si>
    <t>P. Zwycięstwa  5/8</t>
  </si>
  <si>
    <t>P. Zwycięstwa  12a/2</t>
  </si>
  <si>
    <t>P. Zwycięstwa  12/1</t>
  </si>
  <si>
    <t>P. Zwycięstwa  12/5</t>
  </si>
  <si>
    <t>P. Zwycięstwa  13/2</t>
  </si>
  <si>
    <t>P. Zwycięstwa  15/8</t>
  </si>
  <si>
    <t>P. Zwycięstwa  15/15</t>
  </si>
  <si>
    <t>P. Zwycięstwa  15/16</t>
  </si>
  <si>
    <t>Pokrzywianka  2/1</t>
  </si>
  <si>
    <t>Pokrzywianka  2/2</t>
  </si>
  <si>
    <t>Pokrzywianka  2/3</t>
  </si>
  <si>
    <t>Pokrzywianka  2/5</t>
  </si>
  <si>
    <t>Poznańska     11/1</t>
  </si>
  <si>
    <t>Poznańska     11/2</t>
  </si>
  <si>
    <t>Poznańska 11/2a</t>
  </si>
  <si>
    <t>Poznańska     34/5</t>
  </si>
  <si>
    <t>Sienkiewicza   4/2</t>
  </si>
  <si>
    <t>Słowackiego   4/3</t>
  </si>
  <si>
    <t>Słowackiego   4/4</t>
  </si>
  <si>
    <t>Słowackiego   4/5</t>
  </si>
  <si>
    <t>Wałbrzyska    1/3A</t>
  </si>
  <si>
    <t>Wałbrzyska    1/5</t>
  </si>
  <si>
    <t>Wałbrzyska    1/6</t>
  </si>
  <si>
    <t>Wałbrzyska    3/6</t>
  </si>
  <si>
    <t>Wałbrzyska    3/7</t>
  </si>
  <si>
    <t>Wałbrzyska    4/1</t>
  </si>
  <si>
    <t>Wałbrzyska   4/4</t>
  </si>
  <si>
    <t>Wałbrzyska   4/5</t>
  </si>
  <si>
    <t>Wałbrzyska   5/2</t>
  </si>
  <si>
    <t>Wałbrzyska   5/4</t>
  </si>
  <si>
    <t>Warszawska  17/2</t>
  </si>
  <si>
    <t>Warszawska  17/5</t>
  </si>
  <si>
    <t>Włościańska  13/1</t>
  </si>
  <si>
    <t>Lokal usługowy ul. Chrobrego 6</t>
  </si>
  <si>
    <t>Lokal usługowy ul. Piastowska 37</t>
  </si>
  <si>
    <t>Lokal usługowy ul. Piastowska 50</t>
  </si>
  <si>
    <t>Powierzchnia użytkowa</t>
  </si>
  <si>
    <t>przed 1945r.</t>
  </si>
  <si>
    <t>murowany</t>
  </si>
  <si>
    <t>drewno</t>
  </si>
  <si>
    <t>dachówka</t>
  </si>
  <si>
    <t>papa</t>
  </si>
  <si>
    <t>Tor saneczkowy Poznańska/Sienkiewicza</t>
  </si>
  <si>
    <t>Budynek obsługi toru saneczkowego Poznańska/Sienkiewicza</t>
  </si>
  <si>
    <t>Wyciąg narciarski wraz z budynkiem gospodarczym i kasą Poznańska/Sienkiewicza</t>
  </si>
  <si>
    <t>Budynek OPS ul. Piastowska 11</t>
  </si>
  <si>
    <t>pocz. XX w.</t>
  </si>
  <si>
    <t>Budynek B, ul. Słowackiego 5</t>
  </si>
  <si>
    <t>Budynek A, ul. Jana Pawła II 5</t>
  </si>
  <si>
    <t xml:space="preserve">Suma ubezpieczenia </t>
  </si>
  <si>
    <t>Szalety kontenery Sanitarne</t>
  </si>
  <si>
    <t>Lampy uliczne 330 sztuki wraz z oprawami (sztuk 249)</t>
  </si>
  <si>
    <t>Wiaty przystankowe 20 sztuk</t>
  </si>
  <si>
    <t>Klimatyzator</t>
  </si>
  <si>
    <t xml:space="preserve">Sprzęt do kontroli dostępu </t>
  </si>
  <si>
    <t>Instalacja fotowoltaiczna</t>
  </si>
  <si>
    <t>Wieża widokowa na Górze Borowa wraz z wiatą</t>
  </si>
  <si>
    <t>Budynek mieszkalny ul. Sienkiewicza 3</t>
  </si>
  <si>
    <t>Chrobrego 22/1</t>
  </si>
  <si>
    <t>Chrobrego 22/2</t>
  </si>
  <si>
    <t>Chrobrego 22/5</t>
  </si>
  <si>
    <t>Noworudzka 8/2</t>
  </si>
  <si>
    <t>Budynek  wraz z podjazdem dla osób niepełnosprawnych  Piastowska 13</t>
  </si>
  <si>
    <t>Budynek gospodarczy ul. Poznańska 8</t>
  </si>
  <si>
    <t>Budynek ul. Sienkiewicza 1</t>
  </si>
  <si>
    <t>Place zabaw na terenie gminy</t>
  </si>
  <si>
    <t xml:space="preserve">Siłownie plenerowe na terenie Gminy </t>
  </si>
  <si>
    <t>Ściezki pieszo - rowerowe,  w tym min. trasa pieszo rowerowa Zakopiańska do Chrobrego</t>
  </si>
  <si>
    <t>rowery elektryczne wraz z wyposażeniem 6 sztuk</t>
  </si>
  <si>
    <t>Beacony</t>
  </si>
  <si>
    <t>Budynek Czarodziejskiej Chaty</t>
  </si>
  <si>
    <t>Wyposażenie Czarodziejskiej Chaty</t>
  </si>
  <si>
    <t>drewniany</t>
  </si>
  <si>
    <t>Nr rej.</t>
  </si>
  <si>
    <t>Marka, typ/model</t>
  </si>
  <si>
    <t>Rodzaj</t>
  </si>
  <si>
    <t>Pojemność</t>
  </si>
  <si>
    <t>Ładowność</t>
  </si>
  <si>
    <t>L. miejsc</t>
  </si>
  <si>
    <t xml:space="preserve">Rok prod. </t>
  </si>
  <si>
    <t>Nr nadwozia</t>
  </si>
  <si>
    <t xml:space="preserve"> Aktualna suma AC </t>
  </si>
  <si>
    <t>Zakres ubezpieczenia</t>
  </si>
  <si>
    <t>ciężarowy</t>
  </si>
  <si>
    <t>-</t>
  </si>
  <si>
    <t>OC NNW</t>
  </si>
  <si>
    <t>osobowy</t>
  </si>
  <si>
    <t>2. Centrum Kultury</t>
  </si>
  <si>
    <t>Citroen Jumper</t>
  </si>
  <si>
    <t>DBA23856</t>
  </si>
  <si>
    <t>Dacia Duster</t>
  </si>
  <si>
    <t>VF1HJD40962310953</t>
  </si>
  <si>
    <t>OC AC NNW ASSR</t>
  </si>
  <si>
    <t>Koniec obecnej polisy</t>
  </si>
  <si>
    <t>VF7YDBMFC12088848</t>
  </si>
  <si>
    <t>Mitsubishi MT16</t>
  </si>
  <si>
    <t>1. Urząd Miejski w Jedlinie Zdrój</t>
  </si>
  <si>
    <t>A053492</t>
  </si>
  <si>
    <t>Ilość szkód</t>
  </si>
  <si>
    <t>Wypłaty</t>
  </si>
  <si>
    <t>Ubezpieczenie mienia od wszystkich ryzyk</t>
  </si>
  <si>
    <t>1 w rezerwie</t>
  </si>
  <si>
    <t>2 638,00 zł założona rezerwa</t>
  </si>
  <si>
    <t>Ubezpieczenie sprzętu elektronicznego</t>
  </si>
  <si>
    <t>Ubezpieczenie odpowiedzialności cywilnej</t>
  </si>
  <si>
    <t>Ubezpieczenie OC ppm</t>
  </si>
  <si>
    <t>Ubezpieczenie AC</t>
  </si>
  <si>
    <t>Sprzęt elektroniczny przenośny - tablice interaktywne</t>
  </si>
  <si>
    <t>Komputery i sprzęt multimedialny</t>
  </si>
  <si>
    <t>Świdnicka 15/1</t>
  </si>
  <si>
    <t>Świdnicka 15/2</t>
  </si>
  <si>
    <t>Świdnicka 15/3</t>
  </si>
  <si>
    <t>Świdnicka 15/4</t>
  </si>
  <si>
    <t>Świdnicka 15/5</t>
  </si>
  <si>
    <t>Świdnicka 15/6</t>
  </si>
  <si>
    <t>Świdnicka 15/7</t>
  </si>
  <si>
    <t>Świdnicka 15/9</t>
  </si>
  <si>
    <t>Świdnicka 15/10</t>
  </si>
  <si>
    <t>Budynek Urzędu Miasta wraz z piecem gazowym co i gankiem ul. Poznańska 2</t>
  </si>
  <si>
    <t>Piec węglowy</t>
  </si>
  <si>
    <t>Sprzęt nagłośnieniowy</t>
  </si>
  <si>
    <t>Nagłośnienie</t>
  </si>
  <si>
    <t>wolnobieżny - traktorek</t>
  </si>
  <si>
    <t>Zespół Szkolno-Przedszkolny im. Janusza Korczaka</t>
  </si>
  <si>
    <t>Budynek oranżerii z halą spacerową pl. Zdrojowy 4</t>
  </si>
  <si>
    <t>Lokale Gminne we wspólnotach mieszkaniowych - 244 - zakładka nr 3</t>
  </si>
  <si>
    <t>Kompleks sportowy przy ulicy Kłodzkiej ( bieżnia tartanowa, Orlik, boisko główne, plac zabaw, skate park, szatnia nowa i szatnia stara, hala namiotowa, zadaszenie trybun, pumptrack, street workout)</t>
  </si>
  <si>
    <t>Park linowy (drewniany grzybek, 5 tras linowych, budynek gastronomiczny, kasa parku linowego, budynek sanitarno-magazynowy, tor pontonowy, wieża wspinaczkowa, maszty flagowe 9 sztuk, ogrodzenie CS i PL, wypożyczalnia ze sprzętem)</t>
  </si>
  <si>
    <t>DBA23518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</si>
</sst>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8" formatCode="#,##0.00\ &quot;zł&quot;;[Red]\-#,##0.00\ &quot;zł&quot;"/>
    <numFmt numFmtId="44" formatCode="_-* #,##0.00\ &quot;zł&quot;_-;\-* #,##0.00\ &quot;zł&quot;_-;_-* &quot;-&quot;??\ &quot;zł&quot;_-;_-@_-"/>
    <numFmt numFmtId="164" formatCode="#,##0.00\ &quot;zł&quot;"/>
    <numFmt numFmtId="165" formatCode="#,##0.00&quot; &quot;[$zł-415];[Red]&quot;-&quot;#,##0.00&quot; &quot;[$zł-415]"/>
    <numFmt numFmtId="166" formatCode="_-* #,##0.00\ &quot;zł&quot;_-;\-* #,##0.00\ &quot;zł&quot;_-;_-* \-??&quot; zł&quot;_-;_-@_-"/>
  </numFmts>
  <fonts count="24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theme="1"/>
      <name val="Arial1"/>
      <charset val="238"/>
    </font>
    <font>
      <b/>
      <i/>
      <sz val="16"/>
      <color theme="1"/>
      <name val="Arial1"/>
      <charset val="238"/>
    </font>
    <font>
      <b/>
      <i/>
      <u/>
      <sz val="11"/>
      <color theme="1"/>
      <name val="Arial1"/>
      <charset val="238"/>
    </font>
    <font>
      <b/>
      <sz val="10"/>
      <name val="Cambria"/>
      <family val="1"/>
      <charset val="238"/>
      <scheme val="major"/>
    </font>
    <font>
      <sz val="10"/>
      <name val="Cambria"/>
      <family val="1"/>
      <charset val="238"/>
      <scheme val="major"/>
    </font>
    <font>
      <sz val="11"/>
      <name val="Cambria"/>
      <family val="1"/>
      <charset val="238"/>
      <scheme val="major"/>
    </font>
    <font>
      <sz val="11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1"/>
      <color rgb="FFFF0000"/>
      <name val="Arial"/>
      <family val="2"/>
      <charset val="238"/>
    </font>
    <font>
      <sz val="11"/>
      <color rgb="FF000000"/>
      <name val="Calibri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0"/>
      <color rgb="FFFF0000"/>
      <name val="Arial"/>
      <family val="2"/>
      <charset val="238"/>
    </font>
    <font>
      <sz val="10"/>
      <color rgb="FFFF0000"/>
      <name val="Arial"/>
      <family val="2"/>
      <charset val="238"/>
    </font>
  </fonts>
  <fills count="1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23B8DC"/>
      </patternFill>
    </fill>
    <fill>
      <patternFill patternType="solid">
        <fgColor theme="0"/>
        <bgColor rgb="FFFF6633"/>
      </patternFill>
    </fill>
    <fill>
      <patternFill patternType="solid">
        <fgColor theme="0"/>
        <bgColor rgb="FFCCCCFF"/>
      </patternFill>
    </fill>
    <fill>
      <patternFill patternType="solid">
        <fgColor rgb="FFFFFFFF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9">
    <xf numFmtId="0" fontId="0" fillId="0" borderId="0"/>
    <xf numFmtId="0" fontId="1" fillId="0" borderId="0"/>
    <xf numFmtId="44" fontId="1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6" fillId="0" borderId="0"/>
    <xf numFmtId="0" fontId="7" fillId="0" borderId="0">
      <alignment horizontal="center"/>
    </xf>
    <xf numFmtId="0" fontId="7" fillId="0" borderId="0">
      <alignment horizontal="center" textRotation="90"/>
    </xf>
    <xf numFmtId="0" fontId="8" fillId="0" borderId="0"/>
    <xf numFmtId="165" fontId="8" fillId="0" borderId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8" fillId="0" borderId="0"/>
    <xf numFmtId="166" fontId="18" fillId="0" borderId="0" applyBorder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3" fillId="0" borderId="0"/>
  </cellStyleXfs>
  <cellXfs count="121">
    <xf numFmtId="0" fontId="0" fillId="0" borderId="0" xfId="0"/>
    <xf numFmtId="0" fontId="5" fillId="0" borderId="0" xfId="0" applyFont="1" applyBorder="1"/>
    <xf numFmtId="0" fontId="4" fillId="0" borderId="0" xfId="0" applyFont="1" applyBorder="1"/>
    <xf numFmtId="0" fontId="1" fillId="0" borderId="2" xfId="3" applyFont="1" applyBorder="1" applyAlignment="1">
      <alignment vertical="center"/>
    </xf>
    <xf numFmtId="0" fontId="1" fillId="0" borderId="2" xfId="3" applyFont="1" applyFill="1" applyBorder="1" applyAlignment="1">
      <alignment vertical="center"/>
    </xf>
    <xf numFmtId="0" fontId="9" fillId="0" borderId="3" xfId="1" applyFont="1" applyFill="1" applyBorder="1" applyAlignment="1">
      <alignment horizontal="center" vertical="center"/>
    </xf>
    <xf numFmtId="164" fontId="9" fillId="0" borderId="3" xfId="1" applyNumberFormat="1" applyFont="1" applyFill="1" applyBorder="1" applyAlignment="1">
      <alignment horizontal="center" vertical="center"/>
    </xf>
    <xf numFmtId="0" fontId="9" fillId="0" borderId="3" xfId="1" applyNumberFormat="1" applyFont="1" applyFill="1" applyBorder="1" applyAlignment="1">
      <alignment horizontal="center" vertical="center" wrapText="1"/>
    </xf>
    <xf numFmtId="0" fontId="9" fillId="0" borderId="3" xfId="1" applyFont="1" applyFill="1" applyBorder="1" applyAlignment="1">
      <alignment horizontal="center" vertical="center" wrapText="1"/>
    </xf>
    <xf numFmtId="0" fontId="10" fillId="0" borderId="1" xfId="1" applyFont="1" applyFill="1" applyBorder="1" applyAlignment="1">
      <alignment horizontal="center" vertical="center"/>
    </xf>
    <xf numFmtId="0" fontId="10" fillId="0" borderId="1" xfId="1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1" fillId="5" borderId="0" xfId="1" applyFont="1" applyFill="1" applyBorder="1" applyAlignment="1">
      <alignment vertical="center"/>
    </xf>
    <xf numFmtId="164" fontId="4" fillId="5" borderId="0" xfId="0" applyNumberFormat="1" applyFont="1" applyFill="1" applyBorder="1"/>
    <xf numFmtId="0" fontId="1" fillId="5" borderId="0" xfId="1" applyFont="1" applyFill="1" applyBorder="1"/>
    <xf numFmtId="164" fontId="1" fillId="5" borderId="0" xfId="1" applyNumberFormat="1" applyFont="1" applyFill="1" applyBorder="1" applyAlignment="1">
      <alignment vertical="center"/>
    </xf>
    <xf numFmtId="0" fontId="2" fillId="0" borderId="2" xfId="3" applyFont="1" applyBorder="1" applyAlignment="1">
      <alignment horizontal="center" vertical="center"/>
    </xf>
    <xf numFmtId="0" fontId="1" fillId="0" borderId="2" xfId="3" applyFont="1" applyBorder="1" applyAlignment="1">
      <alignment horizontal="center" vertical="center"/>
    </xf>
    <xf numFmtId="164" fontId="1" fillId="0" borderId="2" xfId="3" applyNumberFormat="1" applyFont="1" applyFill="1" applyBorder="1" applyAlignment="1">
      <alignment vertical="center"/>
    </xf>
    <xf numFmtId="164" fontId="1" fillId="2" borderId="2" xfId="3" applyNumberFormat="1" applyFont="1" applyFill="1" applyBorder="1" applyAlignment="1">
      <alignment vertical="center"/>
    </xf>
    <xf numFmtId="0" fontId="4" fillId="5" borderId="0" xfId="0" applyFont="1" applyFill="1" applyBorder="1"/>
    <xf numFmtId="164" fontId="1" fillId="5" borderId="2" xfId="1" applyNumberFormat="1" applyFont="1" applyFill="1" applyBorder="1" applyAlignment="1">
      <alignment horizontal="right" vertical="center"/>
    </xf>
    <xf numFmtId="2" fontId="1" fillId="5" borderId="2" xfId="1" applyNumberFormat="1" applyFont="1" applyFill="1" applyBorder="1" applyAlignment="1">
      <alignment horizontal="center" vertical="center"/>
    </xf>
    <xf numFmtId="0" fontId="1" fillId="5" borderId="2" xfId="1" applyNumberFormat="1" applyFont="1" applyFill="1" applyBorder="1" applyAlignment="1">
      <alignment horizontal="center" vertical="center"/>
    </xf>
    <xf numFmtId="0" fontId="1" fillId="5" borderId="2" xfId="1" applyFont="1" applyFill="1" applyBorder="1" applyAlignment="1">
      <alignment horizontal="left" vertical="center"/>
    </xf>
    <xf numFmtId="0" fontId="1" fillId="5" borderId="2" xfId="0" applyFont="1" applyFill="1" applyBorder="1" applyAlignment="1">
      <alignment horizontal="center" vertical="center" wrapText="1"/>
    </xf>
    <xf numFmtId="2" fontId="1" fillId="5" borderId="2" xfId="1" applyNumberFormat="1" applyFont="1" applyFill="1" applyBorder="1" applyAlignment="1">
      <alignment horizontal="center" vertical="center" wrapText="1"/>
    </xf>
    <xf numFmtId="0" fontId="1" fillId="5" borderId="2" xfId="1" applyNumberFormat="1" applyFont="1" applyFill="1" applyBorder="1" applyAlignment="1">
      <alignment horizontal="center" vertical="center" wrapText="1"/>
    </xf>
    <xf numFmtId="0" fontId="1" fillId="5" borderId="2" xfId="1" applyFont="1" applyFill="1" applyBorder="1" applyAlignment="1">
      <alignment horizontal="center" vertical="center" wrapText="1"/>
    </xf>
    <xf numFmtId="0" fontId="1" fillId="9" borderId="2" xfId="0" applyFont="1" applyFill="1" applyBorder="1" applyAlignment="1">
      <alignment horizontal="center"/>
    </xf>
    <xf numFmtId="0" fontId="1" fillId="9" borderId="2" xfId="0" applyFont="1" applyFill="1" applyBorder="1" applyAlignment="1">
      <alignment wrapText="1"/>
    </xf>
    <xf numFmtId="4" fontId="1" fillId="5" borderId="0" xfId="1" applyNumberFormat="1" applyFont="1" applyFill="1" applyBorder="1"/>
    <xf numFmtId="164" fontId="4" fillId="0" borderId="0" xfId="0" applyNumberFormat="1" applyFont="1" applyBorder="1"/>
    <xf numFmtId="0" fontId="0" fillId="0" borderId="0" xfId="0"/>
    <xf numFmtId="0" fontId="16" fillId="0" borderId="0" xfId="0" applyFont="1"/>
    <xf numFmtId="0" fontId="16" fillId="0" borderId="0" xfId="0" applyFont="1" applyFill="1"/>
    <xf numFmtId="0" fontId="17" fillId="0" borderId="0" xfId="0" applyFont="1" applyAlignment="1">
      <alignment horizontal="center"/>
    </xf>
    <xf numFmtId="0" fontId="17" fillId="0" borderId="0" xfId="0" applyFont="1"/>
    <xf numFmtId="0" fontId="19" fillId="10" borderId="2" xfId="0" applyFont="1" applyFill="1" applyBorder="1" applyAlignment="1">
      <alignment horizontal="center" vertical="center" wrapText="1"/>
    </xf>
    <xf numFmtId="0" fontId="19" fillId="10" borderId="2" xfId="0" applyFont="1" applyFill="1" applyBorder="1" applyAlignment="1">
      <alignment vertical="center" wrapText="1"/>
    </xf>
    <xf numFmtId="0" fontId="20" fillId="9" borderId="2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8" fontId="20" fillId="0" borderId="2" xfId="0" applyNumberFormat="1" applyFont="1" applyFill="1" applyBorder="1" applyAlignment="1">
      <alignment horizontal="right" vertical="center"/>
    </xf>
    <xf numFmtId="0" fontId="1" fillId="0" borderId="2" xfId="0" applyFont="1" applyBorder="1" applyAlignment="1">
      <alignment horizontal="center" vertical="center"/>
    </xf>
    <xf numFmtId="14" fontId="21" fillId="0" borderId="2" xfId="0" applyNumberFormat="1" applyFont="1" applyBorder="1"/>
    <xf numFmtId="164" fontId="20" fillId="0" borderId="2" xfId="0" applyNumberFormat="1" applyFont="1" applyFill="1" applyBorder="1" applyAlignment="1">
      <alignment horizontal="right" vertical="center"/>
    </xf>
    <xf numFmtId="0" fontId="14" fillId="0" borderId="2" xfId="38" applyFont="1" applyBorder="1" applyAlignment="1">
      <alignment horizontal="center" vertical="center"/>
    </xf>
    <xf numFmtId="164" fontId="14" fillId="0" borderId="2" xfId="38" applyNumberFormat="1" applyFont="1" applyBorder="1" applyAlignment="1">
      <alignment horizontal="center" vertical="center"/>
    </xf>
    <xf numFmtId="0" fontId="14" fillId="0" borderId="2" xfId="38" applyFont="1" applyBorder="1" applyAlignment="1">
      <alignment horizontal="left" vertical="center" wrapText="1"/>
    </xf>
    <xf numFmtId="0" fontId="13" fillId="0" borderId="2" xfId="38" applyBorder="1" applyAlignment="1">
      <alignment horizontal="center" vertical="center"/>
    </xf>
    <xf numFmtId="164" fontId="13" fillId="0" borderId="2" xfId="38" applyNumberFormat="1" applyBorder="1" applyAlignment="1">
      <alignment horizontal="center" vertical="center"/>
    </xf>
    <xf numFmtId="0" fontId="13" fillId="5" borderId="2" xfId="38" applyFill="1" applyBorder="1" applyAlignment="1">
      <alignment horizontal="center" vertical="center"/>
    </xf>
    <xf numFmtId="164" fontId="4" fillId="5" borderId="2" xfId="38" applyNumberFormat="1" applyFont="1" applyFill="1" applyBorder="1" applyAlignment="1">
      <alignment horizontal="center" vertical="center"/>
    </xf>
    <xf numFmtId="164" fontId="13" fillId="5" borderId="2" xfId="38" applyNumberFormat="1" applyFill="1" applyBorder="1" applyAlignment="1">
      <alignment horizontal="center" vertical="center"/>
    </xf>
    <xf numFmtId="0" fontId="12" fillId="5" borderId="2" xfId="38" applyFont="1" applyFill="1" applyBorder="1" applyAlignment="1">
      <alignment horizontal="center" vertical="center"/>
    </xf>
    <xf numFmtId="164" fontId="12" fillId="5" borderId="2" xfId="38" applyNumberFormat="1" applyFont="1" applyFill="1" applyBorder="1" applyAlignment="1">
      <alignment horizontal="center" vertical="center" wrapText="1"/>
    </xf>
    <xf numFmtId="0" fontId="14" fillId="12" borderId="2" xfId="38" applyFont="1" applyFill="1" applyBorder="1" applyAlignment="1">
      <alignment horizontal="left" vertical="center" wrapText="1"/>
    </xf>
    <xf numFmtId="0" fontId="13" fillId="12" borderId="2" xfId="38" applyFill="1" applyBorder="1" applyAlignment="1">
      <alignment horizontal="center" vertical="center"/>
    </xf>
    <xf numFmtId="164" fontId="13" fillId="12" borderId="2" xfId="38" applyNumberFormat="1" applyFill="1" applyBorder="1" applyAlignment="1">
      <alignment horizontal="center" vertical="center"/>
    </xf>
    <xf numFmtId="0" fontId="1" fillId="0" borderId="2" xfId="3" applyFont="1" applyBorder="1" applyAlignment="1">
      <alignment vertical="center" wrapText="1"/>
    </xf>
    <xf numFmtId="164" fontId="4" fillId="0" borderId="2" xfId="0" applyNumberFormat="1" applyFont="1" applyBorder="1"/>
    <xf numFmtId="0" fontId="1" fillId="0" borderId="2" xfId="10" applyFont="1" applyBorder="1" applyAlignment="1">
      <alignment vertical="center"/>
    </xf>
    <xf numFmtId="164" fontId="1" fillId="0" borderId="2" xfId="10" applyNumberFormat="1" applyFont="1" applyFill="1" applyBorder="1" applyAlignment="1">
      <alignment vertical="center"/>
    </xf>
    <xf numFmtId="0" fontId="1" fillId="0" borderId="2" xfId="10" applyFont="1" applyFill="1" applyBorder="1" applyAlignment="1">
      <alignment vertical="center"/>
    </xf>
    <xf numFmtId="164" fontId="1" fillId="2" borderId="2" xfId="10" applyNumberFormat="1" applyFont="1" applyFill="1" applyBorder="1" applyAlignment="1">
      <alignment vertical="center"/>
    </xf>
    <xf numFmtId="0" fontId="1" fillId="0" borderId="2" xfId="10" applyFont="1" applyBorder="1" applyAlignment="1">
      <alignment horizontal="center" vertical="center"/>
    </xf>
    <xf numFmtId="0" fontId="1" fillId="0" borderId="0" xfId="3" applyFont="1" applyBorder="1"/>
    <xf numFmtId="0" fontId="1" fillId="0" borderId="2" xfId="3" applyFont="1" applyBorder="1"/>
    <xf numFmtId="164" fontId="1" fillId="13" borderId="2" xfId="3" applyNumberFormat="1" applyFont="1" applyFill="1" applyBorder="1" applyAlignment="1">
      <alignment vertical="center"/>
    </xf>
    <xf numFmtId="4" fontId="1" fillId="14" borderId="2" xfId="0" applyNumberFormat="1" applyFont="1" applyFill="1" applyBorder="1" applyAlignment="1">
      <alignment horizontal="right"/>
    </xf>
    <xf numFmtId="4" fontId="4" fillId="5" borderId="0" xfId="0" applyNumberFormat="1" applyFont="1" applyFill="1" applyBorder="1"/>
    <xf numFmtId="0" fontId="1" fillId="5" borderId="2" xfId="1" applyFont="1" applyFill="1" applyBorder="1" applyAlignment="1">
      <alignment horizontal="center" vertical="center"/>
    </xf>
    <xf numFmtId="0" fontId="11" fillId="0" borderId="0" xfId="0" applyFont="1"/>
    <xf numFmtId="0" fontId="10" fillId="0" borderId="1" xfId="5" applyFont="1" applyBorder="1" applyAlignment="1">
      <alignment vertical="center"/>
    </xf>
    <xf numFmtId="164" fontId="10" fillId="0" borderId="1" xfId="5" applyNumberFormat="1" applyFont="1" applyBorder="1" applyAlignment="1">
      <alignment vertical="center"/>
    </xf>
    <xf numFmtId="2" fontId="11" fillId="0" borderId="1" xfId="5" applyNumberFormat="1" applyFont="1" applyBorder="1" applyAlignment="1">
      <alignment horizontal="center" vertical="center"/>
    </xf>
    <xf numFmtId="0" fontId="10" fillId="0" borderId="1" xfId="5" applyFont="1" applyFill="1" applyBorder="1" applyAlignment="1">
      <alignment vertical="center"/>
    </xf>
    <xf numFmtId="0" fontId="11" fillId="0" borderId="1" xfId="5" applyFont="1" applyBorder="1" applyAlignment="1">
      <alignment horizontal="center" vertical="center"/>
    </xf>
    <xf numFmtId="2" fontId="11" fillId="0" borderId="1" xfId="5" applyNumberFormat="1" applyFont="1" applyFill="1" applyBorder="1" applyAlignment="1">
      <alignment horizontal="center" vertical="center"/>
    </xf>
    <xf numFmtId="0" fontId="10" fillId="7" borderId="1" xfId="5" applyFont="1" applyFill="1" applyBorder="1" applyAlignment="1">
      <alignment vertical="center"/>
    </xf>
    <xf numFmtId="2" fontId="11" fillId="7" borderId="1" xfId="5" applyNumberFormat="1" applyFont="1" applyFill="1" applyBorder="1" applyAlignment="1">
      <alignment horizontal="center" vertical="center"/>
    </xf>
    <xf numFmtId="0" fontId="10" fillId="5" borderId="1" xfId="1" applyNumberFormat="1" applyFont="1" applyFill="1" applyBorder="1" applyAlignment="1">
      <alignment horizontal="center" vertical="center"/>
    </xf>
    <xf numFmtId="0" fontId="10" fillId="4" borderId="1" xfId="5" applyFont="1" applyFill="1" applyBorder="1" applyAlignment="1">
      <alignment vertical="center"/>
    </xf>
    <xf numFmtId="2" fontId="11" fillId="8" borderId="1" xfId="5" applyNumberFormat="1" applyFont="1" applyFill="1" applyBorder="1" applyAlignment="1">
      <alignment horizontal="center" vertical="center"/>
    </xf>
    <xf numFmtId="0" fontId="11" fillId="0" borderId="1" xfId="5" applyFont="1" applyFill="1" applyBorder="1" applyAlignment="1">
      <alignment horizontal="center" vertical="center"/>
    </xf>
    <xf numFmtId="0" fontId="10" fillId="0" borderId="1" xfId="5" applyFont="1" applyBorder="1" applyAlignment="1">
      <alignment vertical="center" wrapText="1"/>
    </xf>
    <xf numFmtId="2" fontId="11" fillId="4" borderId="1" xfId="5" applyNumberFormat="1" applyFont="1" applyFill="1" applyBorder="1" applyAlignment="1">
      <alignment horizontal="center" vertical="center"/>
    </xf>
    <xf numFmtId="0" fontId="10" fillId="6" borderId="1" xfId="5" applyFont="1" applyFill="1" applyBorder="1" applyAlignment="1">
      <alignment vertical="center"/>
    </xf>
    <xf numFmtId="2" fontId="11" fillId="6" borderId="1" xfId="5" applyNumberFormat="1" applyFont="1" applyFill="1" applyBorder="1" applyAlignment="1">
      <alignment horizontal="center" vertical="center"/>
    </xf>
    <xf numFmtId="0" fontId="10" fillId="5" borderId="1" xfId="1" applyFont="1" applyFill="1" applyBorder="1" applyAlignment="1">
      <alignment horizontal="center" vertical="center"/>
    </xf>
    <xf numFmtId="0" fontId="11" fillId="5" borderId="0" xfId="0" applyFont="1" applyFill="1"/>
    <xf numFmtId="0" fontId="11" fillId="0" borderId="1" xfId="0" applyFont="1" applyBorder="1"/>
    <xf numFmtId="0" fontId="11" fillId="0" borderId="1" xfId="0" applyFont="1" applyBorder="1" applyAlignment="1">
      <alignment horizontal="center"/>
    </xf>
    <xf numFmtId="164" fontId="11" fillId="0" borderId="0" xfId="0" applyNumberFormat="1" applyFont="1"/>
    <xf numFmtId="0" fontId="1" fillId="9" borderId="2" xfId="0" applyFont="1" applyFill="1" applyBorder="1"/>
    <xf numFmtId="0" fontId="1" fillId="5" borderId="2" xfId="0" applyFont="1" applyFill="1" applyBorder="1"/>
    <xf numFmtId="4" fontId="1" fillId="5" borderId="2" xfId="0" applyNumberFormat="1" applyFont="1" applyFill="1" applyBorder="1" applyAlignment="1">
      <alignment horizontal="right"/>
    </xf>
    <xf numFmtId="0" fontId="1" fillId="5" borderId="2" xfId="0" applyFont="1" applyFill="1" applyBorder="1" applyAlignment="1">
      <alignment wrapText="1"/>
    </xf>
    <xf numFmtId="4" fontId="1" fillId="15" borderId="2" xfId="0" applyNumberFormat="1" applyFont="1" applyFill="1" applyBorder="1" applyAlignment="1">
      <alignment horizontal="right"/>
    </xf>
    <xf numFmtId="0" fontId="2" fillId="5" borderId="2" xfId="1" applyFont="1" applyFill="1" applyBorder="1" applyAlignment="1">
      <alignment horizontal="center" vertical="center"/>
    </xf>
    <xf numFmtId="0" fontId="2" fillId="5" borderId="2" xfId="1" applyFont="1" applyFill="1" applyBorder="1" applyAlignment="1">
      <alignment horizontal="left" vertical="center"/>
    </xf>
    <xf numFmtId="0" fontId="2" fillId="5" borderId="2" xfId="0" applyFont="1" applyFill="1" applyBorder="1" applyAlignment="1">
      <alignment horizontal="center" vertical="center" wrapText="1"/>
    </xf>
    <xf numFmtId="2" fontId="2" fillId="5" borderId="2" xfId="1" applyNumberFormat="1" applyFont="1" applyFill="1" applyBorder="1" applyAlignment="1">
      <alignment horizontal="center" vertical="center" wrapText="1"/>
    </xf>
    <xf numFmtId="0" fontId="2" fillId="5" borderId="2" xfId="1" applyNumberFormat="1" applyFont="1" applyFill="1" applyBorder="1" applyAlignment="1">
      <alignment horizontal="center" vertical="center" wrapText="1"/>
    </xf>
    <xf numFmtId="0" fontId="2" fillId="5" borderId="2" xfId="1" applyFont="1" applyFill="1" applyBorder="1" applyAlignment="1">
      <alignment horizontal="center" vertical="center" wrapText="1"/>
    </xf>
    <xf numFmtId="0" fontId="1" fillId="5" borderId="2" xfId="1" applyFont="1" applyFill="1" applyBorder="1" applyAlignment="1">
      <alignment vertical="center"/>
    </xf>
    <xf numFmtId="164" fontId="1" fillId="14" borderId="2" xfId="1" applyNumberFormat="1" applyFont="1" applyFill="1" applyBorder="1" applyAlignment="1">
      <alignment horizontal="right" vertical="center"/>
    </xf>
    <xf numFmtId="0" fontId="1" fillId="5" borderId="2" xfId="1" applyFont="1" applyFill="1" applyBorder="1" applyAlignment="1">
      <alignment vertical="center" wrapText="1"/>
    </xf>
    <xf numFmtId="164" fontId="1" fillId="15" borderId="2" xfId="1" applyNumberFormat="1" applyFont="1" applyFill="1" applyBorder="1" applyAlignment="1">
      <alignment horizontal="right" vertical="center"/>
    </xf>
    <xf numFmtId="164" fontId="23" fillId="5" borderId="2" xfId="1" applyNumberFormat="1" applyFont="1" applyFill="1" applyBorder="1" applyAlignment="1">
      <alignment horizontal="right" vertical="center"/>
    </xf>
    <xf numFmtId="0" fontId="1" fillId="0" borderId="2" xfId="10" applyFont="1" applyBorder="1" applyAlignment="1">
      <alignment vertical="center" wrapText="1"/>
    </xf>
    <xf numFmtId="0" fontId="1" fillId="5" borderId="2" xfId="1" applyFont="1" applyFill="1" applyBorder="1" applyAlignment="1">
      <alignment horizontal="center" vertical="center"/>
    </xf>
    <xf numFmtId="0" fontId="2" fillId="5" borderId="2" xfId="1" applyFont="1" applyFill="1" applyBorder="1" applyAlignment="1">
      <alignment horizontal="center" vertical="center"/>
    </xf>
    <xf numFmtId="0" fontId="2" fillId="3" borderId="2" xfId="3" applyFont="1" applyFill="1" applyBorder="1" applyAlignment="1">
      <alignment horizontal="center" vertical="center"/>
    </xf>
    <xf numFmtId="0" fontId="2" fillId="3" borderId="2" xfId="10" applyFont="1" applyFill="1" applyBorder="1" applyAlignment="1">
      <alignment horizontal="center" vertical="center"/>
    </xf>
    <xf numFmtId="0" fontId="22" fillId="3" borderId="2" xfId="10" applyFont="1" applyFill="1" applyBorder="1" applyAlignment="1">
      <alignment horizontal="center" vertical="center"/>
    </xf>
    <xf numFmtId="0" fontId="19" fillId="11" borderId="2" xfId="0" applyFont="1" applyFill="1" applyBorder="1" applyAlignment="1">
      <alignment horizontal="center" vertical="center"/>
    </xf>
    <xf numFmtId="0" fontId="14" fillId="0" borderId="2" xfId="38" applyFont="1" applyBorder="1" applyAlignment="1">
      <alignment horizontal="center"/>
    </xf>
    <xf numFmtId="0" fontId="13" fillId="0" borderId="5" xfId="38" applyBorder="1" applyAlignment="1">
      <alignment horizontal="center"/>
    </xf>
    <xf numFmtId="0" fontId="13" fillId="0" borderId="4" xfId="38" applyBorder="1" applyAlignment="1">
      <alignment horizontal="center"/>
    </xf>
  </cellXfs>
  <cellStyles count="39">
    <cellStyle name="Heading" xfId="6"/>
    <cellStyle name="Heading1" xfId="7"/>
    <cellStyle name="Normalny" xfId="0" builtinId="0"/>
    <cellStyle name="Normalny 2" xfId="1"/>
    <cellStyle name="Normalny 3" xfId="3"/>
    <cellStyle name="Normalny 3 2" xfId="10"/>
    <cellStyle name="Normalny 4" xfId="5"/>
    <cellStyle name="Normalny 4 2" xfId="16"/>
    <cellStyle name="Normalny 5" xfId="38"/>
    <cellStyle name="Result" xfId="8"/>
    <cellStyle name="Result2" xfId="9"/>
    <cellStyle name="Walutowy 2" xfId="2"/>
    <cellStyle name="Walutowy 2 2" xfId="18"/>
    <cellStyle name="Walutowy 2 2 2" xfId="26"/>
    <cellStyle name="Walutowy 2 2 3" xfId="34"/>
    <cellStyle name="Walutowy 2 3" xfId="22"/>
    <cellStyle name="Walutowy 2 4" xfId="30"/>
    <cellStyle name="Walutowy 2 5" xfId="12"/>
    <cellStyle name="Walutowy 3" xfId="4"/>
    <cellStyle name="Walutowy 3 2" xfId="11"/>
    <cellStyle name="Walutowy 3 2 2" xfId="20"/>
    <cellStyle name="Walutowy 3 2 2 2" xfId="28"/>
    <cellStyle name="Walutowy 3 2 2 3" xfId="36"/>
    <cellStyle name="Walutowy 3 2 3" xfId="24"/>
    <cellStyle name="Walutowy 3 2 4" xfId="32"/>
    <cellStyle name="Walutowy 3 2 5" xfId="14"/>
    <cellStyle name="Walutowy 3 3" xfId="19"/>
    <cellStyle name="Walutowy 3 3 2" xfId="27"/>
    <cellStyle name="Walutowy 3 3 3" xfId="35"/>
    <cellStyle name="Walutowy 3 4" xfId="23"/>
    <cellStyle name="Walutowy 3 5" xfId="31"/>
    <cellStyle name="Walutowy 3 6" xfId="13"/>
    <cellStyle name="Walutowy 4" xfId="21"/>
    <cellStyle name="Walutowy 4 2" xfId="29"/>
    <cellStyle name="Walutowy 4 3" xfId="37"/>
    <cellStyle name="Walutowy 5" xfId="17"/>
    <cellStyle name="Walutowy 6" xfId="25"/>
    <cellStyle name="Walutowy 7" xfId="33"/>
    <cellStyle name="Walutowy 8" xfId="15"/>
  </cellStyles>
  <dxfs count="0"/>
  <tableStyles count="0" defaultTableStyle="TableStyleMedium2" defaultPivotStyle="PivotStyleLight16"/>
  <colors>
    <mruColors>
      <color rgb="FFCCFFFF"/>
      <color rgb="FF66FFFF"/>
      <color rgb="FF101BFC"/>
      <color rgb="FF99CCFF"/>
      <color rgb="FFFFFFFF"/>
      <color rgb="FF00CCFF"/>
      <color rgb="FF11A2FB"/>
      <color rgb="FF11F0F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1"/>
  <sheetViews>
    <sheetView topLeftCell="A13" zoomScaleNormal="100" workbookViewId="0">
      <selection activeCell="J16" sqref="J16"/>
    </sheetView>
  </sheetViews>
  <sheetFormatPr defaultColWidth="9.140625" defaultRowHeight="15"/>
  <cols>
    <col min="1" max="1" width="4.7109375" style="20" bestFit="1" customWidth="1"/>
    <col min="2" max="2" width="50" style="20" customWidth="1"/>
    <col min="3" max="3" width="22.7109375" style="20" customWidth="1"/>
    <col min="4" max="4" width="15" style="20" customWidth="1"/>
    <col min="5" max="5" width="14.28515625" style="20" customWidth="1"/>
    <col min="6" max="6" width="12.85546875" style="20" customWidth="1"/>
    <col min="7" max="7" width="11.140625" style="20" customWidth="1"/>
    <col min="8" max="8" width="14.140625" style="20" customWidth="1"/>
    <col min="9" max="9" width="11.140625" style="20" customWidth="1"/>
    <col min="10" max="11" width="9.140625" style="20"/>
    <col min="12" max="13" width="50.140625" style="20" customWidth="1"/>
    <col min="14" max="16384" width="9.140625" style="20"/>
  </cols>
  <sheetData>
    <row r="1" spans="1:10">
      <c r="A1" s="72" t="s">
        <v>1</v>
      </c>
      <c r="B1" s="24" t="s">
        <v>43</v>
      </c>
      <c r="C1" s="21"/>
      <c r="D1" s="22"/>
      <c r="E1" s="23"/>
      <c r="F1" s="112" t="s">
        <v>14</v>
      </c>
      <c r="G1" s="112"/>
      <c r="H1" s="112"/>
      <c r="I1" s="112"/>
    </row>
    <row r="2" spans="1:10" ht="60.75" customHeight="1">
      <c r="A2" s="72" t="s">
        <v>0</v>
      </c>
      <c r="B2" s="72" t="s">
        <v>15</v>
      </c>
      <c r="C2" s="25" t="s">
        <v>541</v>
      </c>
      <c r="D2" s="26" t="s">
        <v>16</v>
      </c>
      <c r="E2" s="27" t="s">
        <v>17</v>
      </c>
      <c r="F2" s="72" t="s">
        <v>18</v>
      </c>
      <c r="G2" s="72" t="s">
        <v>19</v>
      </c>
      <c r="H2" s="72" t="s">
        <v>20</v>
      </c>
      <c r="I2" s="28" t="s">
        <v>21</v>
      </c>
    </row>
    <row r="3" spans="1:10" ht="26.25">
      <c r="A3" s="29" t="s">
        <v>1</v>
      </c>
      <c r="B3" s="30" t="s">
        <v>610</v>
      </c>
      <c r="C3" s="70">
        <f>2608900+656782.87-C29</f>
        <v>3110218.5900000003</v>
      </c>
      <c r="D3" s="22">
        <f>(280*0.9)*4</f>
        <v>1008</v>
      </c>
      <c r="E3" s="23"/>
      <c r="F3" s="72" t="s">
        <v>530</v>
      </c>
      <c r="G3" s="72" t="s">
        <v>531</v>
      </c>
      <c r="H3" s="72" t="s">
        <v>531</v>
      </c>
      <c r="I3" s="72" t="s">
        <v>532</v>
      </c>
    </row>
    <row r="4" spans="1:10" ht="26.25">
      <c r="A4" s="29" t="s">
        <v>2</v>
      </c>
      <c r="B4" s="30" t="s">
        <v>617</v>
      </c>
      <c r="C4" s="70">
        <v>18914480</v>
      </c>
      <c r="D4" s="22"/>
      <c r="E4" s="23"/>
      <c r="F4" s="72"/>
      <c r="G4" s="72"/>
      <c r="H4" s="72"/>
      <c r="I4" s="72"/>
    </row>
    <row r="5" spans="1:10">
      <c r="A5" s="29" t="s">
        <v>3</v>
      </c>
      <c r="B5" s="95" t="s">
        <v>58</v>
      </c>
      <c r="C5" s="70">
        <v>259500</v>
      </c>
      <c r="D5" s="22">
        <v>129.75</v>
      </c>
      <c r="E5" s="23" t="s">
        <v>529</v>
      </c>
      <c r="F5" s="72" t="s">
        <v>530</v>
      </c>
      <c r="G5" s="72" t="s">
        <v>531</v>
      </c>
      <c r="H5" s="72" t="s">
        <v>531</v>
      </c>
      <c r="I5" s="72" t="s">
        <v>532</v>
      </c>
      <c r="J5" s="20" t="s">
        <v>285</v>
      </c>
    </row>
    <row r="6" spans="1:10">
      <c r="A6" s="29" t="s">
        <v>4</v>
      </c>
      <c r="B6" s="95" t="s">
        <v>59</v>
      </c>
      <c r="C6" s="70">
        <v>73960</v>
      </c>
      <c r="D6" s="22">
        <v>36.979999999999997</v>
      </c>
      <c r="E6" s="23" t="s">
        <v>529</v>
      </c>
      <c r="F6" s="72" t="s">
        <v>530</v>
      </c>
      <c r="G6" s="72" t="s">
        <v>531</v>
      </c>
      <c r="H6" s="72" t="s">
        <v>531</v>
      </c>
      <c r="I6" s="72" t="s">
        <v>533</v>
      </c>
      <c r="J6" s="20" t="s">
        <v>284</v>
      </c>
    </row>
    <row r="7" spans="1:10">
      <c r="A7" s="29" t="s">
        <v>5</v>
      </c>
      <c r="B7" s="95" t="s">
        <v>60</v>
      </c>
      <c r="C7" s="70">
        <v>452320</v>
      </c>
      <c r="D7" s="22">
        <v>226.16</v>
      </c>
      <c r="E7" s="23" t="s">
        <v>529</v>
      </c>
      <c r="F7" s="72" t="s">
        <v>530</v>
      </c>
      <c r="G7" s="72" t="s">
        <v>531</v>
      </c>
      <c r="H7" s="72" t="s">
        <v>531</v>
      </c>
      <c r="I7" s="72" t="s">
        <v>532</v>
      </c>
      <c r="J7" s="20" t="s">
        <v>286</v>
      </c>
    </row>
    <row r="8" spans="1:10">
      <c r="A8" s="29" t="s">
        <v>6</v>
      </c>
      <c r="B8" s="95" t="s">
        <v>61</v>
      </c>
      <c r="C8" s="70">
        <v>422500</v>
      </c>
      <c r="D8" s="22">
        <v>211.25</v>
      </c>
      <c r="E8" s="23">
        <v>1880</v>
      </c>
      <c r="F8" s="72" t="s">
        <v>530</v>
      </c>
      <c r="G8" s="72" t="s">
        <v>531</v>
      </c>
      <c r="H8" s="72" t="s">
        <v>531</v>
      </c>
      <c r="I8" s="72" t="s">
        <v>532</v>
      </c>
      <c r="J8" s="20" t="s">
        <v>286</v>
      </c>
    </row>
    <row r="9" spans="1:10">
      <c r="A9" s="29" t="s">
        <v>7</v>
      </c>
      <c r="B9" s="95" t="s">
        <v>62</v>
      </c>
      <c r="C9" s="70">
        <v>530780</v>
      </c>
      <c r="D9" s="22">
        <v>265.39</v>
      </c>
      <c r="E9" s="23">
        <v>1829</v>
      </c>
      <c r="F9" s="72" t="s">
        <v>530</v>
      </c>
      <c r="G9" s="72" t="s">
        <v>531</v>
      </c>
      <c r="H9" s="72" t="s">
        <v>531</v>
      </c>
      <c r="I9" s="72" t="s">
        <v>532</v>
      </c>
      <c r="J9" s="20" t="s">
        <v>286</v>
      </c>
    </row>
    <row r="10" spans="1:10" ht="15.75" customHeight="1">
      <c r="A10" s="29" t="s">
        <v>8</v>
      </c>
      <c r="B10" s="95" t="s">
        <v>63</v>
      </c>
      <c r="C10" s="70">
        <v>213380</v>
      </c>
      <c r="D10" s="22">
        <v>106.69</v>
      </c>
      <c r="E10" s="23">
        <v>1869</v>
      </c>
      <c r="F10" s="72" t="s">
        <v>530</v>
      </c>
      <c r="G10" s="72" t="s">
        <v>531</v>
      </c>
      <c r="H10" s="72" t="s">
        <v>531</v>
      </c>
      <c r="I10" s="72" t="s">
        <v>532</v>
      </c>
      <c r="J10" s="20" t="s">
        <v>288</v>
      </c>
    </row>
    <row r="11" spans="1:10">
      <c r="A11" s="29" t="s">
        <v>9</v>
      </c>
      <c r="B11" s="95" t="s">
        <v>64</v>
      </c>
      <c r="C11" s="70">
        <v>894420</v>
      </c>
      <c r="D11" s="22">
        <v>447.21</v>
      </c>
      <c r="E11" s="23">
        <v>1899</v>
      </c>
      <c r="F11" s="72" t="s">
        <v>530</v>
      </c>
      <c r="G11" s="72" t="s">
        <v>531</v>
      </c>
      <c r="H11" s="72" t="s">
        <v>531</v>
      </c>
      <c r="I11" s="72" t="s">
        <v>532</v>
      </c>
      <c r="J11" s="20" t="s">
        <v>289</v>
      </c>
    </row>
    <row r="12" spans="1:10">
      <c r="A12" s="29" t="s">
        <v>10</v>
      </c>
      <c r="B12" s="95" t="s">
        <v>65</v>
      </c>
      <c r="C12" s="70">
        <v>426460</v>
      </c>
      <c r="D12" s="22">
        <v>213.23</v>
      </c>
      <c r="E12" s="23" t="s">
        <v>529</v>
      </c>
      <c r="F12" s="72" t="s">
        <v>530</v>
      </c>
      <c r="G12" s="72" t="s">
        <v>531</v>
      </c>
      <c r="H12" s="72" t="s">
        <v>531</v>
      </c>
      <c r="I12" s="72" t="s">
        <v>532</v>
      </c>
      <c r="J12" s="20" t="s">
        <v>287</v>
      </c>
    </row>
    <row r="13" spans="1:10">
      <c r="A13" s="29" t="s">
        <v>11</v>
      </c>
      <c r="B13" s="95" t="s">
        <v>549</v>
      </c>
      <c r="C13" s="70">
        <v>116200</v>
      </c>
      <c r="D13" s="22"/>
      <c r="E13" s="23"/>
      <c r="F13" s="72"/>
      <c r="G13" s="72"/>
      <c r="H13" s="72"/>
      <c r="I13" s="72"/>
    </row>
    <row r="14" spans="1:10">
      <c r="A14" s="29" t="s">
        <v>12</v>
      </c>
      <c r="B14" s="95" t="s">
        <v>556</v>
      </c>
      <c r="C14" s="70">
        <v>265900</v>
      </c>
      <c r="D14" s="22"/>
      <c r="E14" s="23"/>
      <c r="F14" s="72"/>
      <c r="G14" s="72"/>
      <c r="H14" s="72"/>
      <c r="I14" s="72"/>
    </row>
    <row r="15" spans="1:10">
      <c r="A15" s="29" t="s">
        <v>13</v>
      </c>
      <c r="B15" s="95" t="s">
        <v>555</v>
      </c>
      <c r="C15" s="70">
        <v>854050</v>
      </c>
      <c r="D15" s="22"/>
      <c r="E15" s="23"/>
      <c r="F15" s="72"/>
      <c r="G15" s="72"/>
      <c r="H15" s="72"/>
      <c r="I15" s="72"/>
    </row>
    <row r="16" spans="1:10">
      <c r="A16" s="29" t="s">
        <v>27</v>
      </c>
      <c r="B16" s="95" t="s">
        <v>44</v>
      </c>
      <c r="C16" s="70">
        <v>93600</v>
      </c>
      <c r="D16" s="22">
        <v>93.6</v>
      </c>
      <c r="E16" s="23"/>
      <c r="F16" s="72"/>
      <c r="G16" s="72"/>
      <c r="H16" s="72"/>
      <c r="I16" s="72"/>
    </row>
    <row r="17" spans="1:10">
      <c r="A17" s="29" t="s">
        <v>28</v>
      </c>
      <c r="B17" s="95" t="s">
        <v>562</v>
      </c>
      <c r="C17" s="70">
        <v>333941</v>
      </c>
      <c r="D17" s="22"/>
      <c r="E17" s="23"/>
      <c r="F17" s="72" t="s">
        <v>564</v>
      </c>
      <c r="G17" s="72"/>
      <c r="H17" s="72"/>
      <c r="I17" s="72"/>
    </row>
    <row r="18" spans="1:10">
      <c r="A18" s="29" t="s">
        <v>29</v>
      </c>
      <c r="B18" s="96" t="s">
        <v>543</v>
      </c>
      <c r="C18" s="97">
        <f>474257.08+739570.14</f>
        <v>1213827.22</v>
      </c>
      <c r="D18" s="26"/>
      <c r="E18" s="23"/>
      <c r="F18" s="72"/>
      <c r="G18" s="72"/>
      <c r="H18" s="72"/>
      <c r="I18" s="72"/>
      <c r="J18" s="71"/>
    </row>
    <row r="19" spans="1:10" ht="26.25">
      <c r="A19" s="29" t="s">
        <v>30</v>
      </c>
      <c r="B19" s="98" t="s">
        <v>296</v>
      </c>
      <c r="C19" s="97">
        <v>314366.15000000002</v>
      </c>
      <c r="D19" s="22"/>
      <c r="E19" s="23">
        <v>1999</v>
      </c>
      <c r="F19" s="72"/>
      <c r="G19" s="72"/>
      <c r="H19" s="72"/>
      <c r="I19" s="72"/>
    </row>
    <row r="20" spans="1:10">
      <c r="A20" s="29" t="s">
        <v>31</v>
      </c>
      <c r="B20" s="96" t="s">
        <v>295</v>
      </c>
      <c r="C20" s="97">
        <v>15867</v>
      </c>
      <c r="D20" s="22"/>
      <c r="E20" s="23"/>
      <c r="F20" s="72"/>
      <c r="G20" s="72"/>
      <c r="H20" s="72"/>
      <c r="I20" s="72"/>
    </row>
    <row r="21" spans="1:10">
      <c r="A21" s="29" t="s">
        <v>32</v>
      </c>
      <c r="B21" s="96" t="s">
        <v>48</v>
      </c>
      <c r="C21" s="99">
        <v>45393</v>
      </c>
      <c r="D21" s="22"/>
      <c r="E21" s="23"/>
      <c r="F21" s="72"/>
      <c r="G21" s="72"/>
      <c r="H21" s="72"/>
      <c r="I21" s="72"/>
    </row>
    <row r="22" spans="1:10">
      <c r="A22" s="29" t="s">
        <v>33</v>
      </c>
      <c r="B22" s="96" t="s">
        <v>544</v>
      </c>
      <c r="C22" s="97">
        <f>70771.74+5202+9715.68</f>
        <v>85689.420000000013</v>
      </c>
      <c r="D22" s="26"/>
      <c r="E22" s="23"/>
      <c r="F22" s="72"/>
      <c r="G22" s="72"/>
      <c r="H22" s="72"/>
      <c r="I22" s="72"/>
    </row>
    <row r="23" spans="1:10">
      <c r="A23" s="29" t="s">
        <v>34</v>
      </c>
      <c r="B23" s="96" t="s">
        <v>557</v>
      </c>
      <c r="C23" s="97">
        <f>145673.33+30000</f>
        <v>175673.33</v>
      </c>
      <c r="D23" s="22"/>
      <c r="E23" s="23"/>
      <c r="F23" s="72"/>
      <c r="G23" s="72"/>
      <c r="H23" s="72"/>
      <c r="I23" s="72"/>
    </row>
    <row r="24" spans="1:10">
      <c r="A24" s="29" t="s">
        <v>35</v>
      </c>
      <c r="B24" s="96" t="s">
        <v>542</v>
      </c>
      <c r="C24" s="70">
        <v>60000</v>
      </c>
      <c r="D24" s="22"/>
      <c r="E24" s="23"/>
      <c r="F24" s="72"/>
      <c r="G24" s="72"/>
      <c r="H24" s="72"/>
      <c r="I24" s="72"/>
    </row>
    <row r="25" spans="1:10">
      <c r="A25" s="29" t="s">
        <v>36</v>
      </c>
      <c r="B25" s="96" t="s">
        <v>558</v>
      </c>
      <c r="C25" s="97">
        <v>120000</v>
      </c>
      <c r="D25" s="22"/>
      <c r="E25" s="23"/>
      <c r="F25" s="72"/>
      <c r="G25" s="72"/>
      <c r="H25" s="72"/>
      <c r="I25" s="72"/>
    </row>
    <row r="26" spans="1:10" ht="26.25">
      <c r="A26" s="29" t="s">
        <v>37</v>
      </c>
      <c r="B26" s="98" t="s">
        <v>559</v>
      </c>
      <c r="C26" s="97">
        <f>106822.18+838515.54</f>
        <v>945337.72</v>
      </c>
      <c r="D26" s="22"/>
      <c r="E26" s="23"/>
      <c r="F26" s="72"/>
      <c r="G26" s="72"/>
      <c r="H26" s="72"/>
      <c r="I26" s="72"/>
    </row>
    <row r="27" spans="1:10">
      <c r="A27" s="29" t="s">
        <v>38</v>
      </c>
      <c r="B27" s="96" t="s">
        <v>548</v>
      </c>
      <c r="C27" s="70">
        <v>1020900</v>
      </c>
      <c r="D27" s="22"/>
      <c r="E27" s="23"/>
      <c r="F27" s="72"/>
      <c r="G27" s="72"/>
      <c r="H27" s="72"/>
      <c r="I27" s="72"/>
    </row>
    <row r="28" spans="1:10">
      <c r="A28" s="29" t="s">
        <v>39</v>
      </c>
      <c r="B28" s="96" t="s">
        <v>560</v>
      </c>
      <c r="C28" s="99">
        <v>30000</v>
      </c>
      <c r="D28" s="22"/>
      <c r="E28" s="23"/>
      <c r="F28" s="72"/>
      <c r="G28" s="72"/>
      <c r="H28" s="72"/>
      <c r="I28" s="72"/>
    </row>
    <row r="29" spans="1:10">
      <c r="A29" s="29" t="s">
        <v>66</v>
      </c>
      <c r="B29" s="96" t="s">
        <v>547</v>
      </c>
      <c r="C29" s="99">
        <v>155464.28</v>
      </c>
      <c r="D29" s="22"/>
      <c r="E29" s="23"/>
      <c r="F29" s="72"/>
      <c r="G29" s="72"/>
      <c r="H29" s="72"/>
      <c r="I29" s="72"/>
    </row>
    <row r="30" spans="1:10">
      <c r="A30" s="29" t="s">
        <v>67</v>
      </c>
      <c r="B30" s="96" t="s">
        <v>563</v>
      </c>
      <c r="C30" s="99">
        <v>131681</v>
      </c>
      <c r="D30" s="22"/>
      <c r="E30" s="23"/>
      <c r="F30" s="72"/>
      <c r="G30" s="72"/>
      <c r="H30" s="72"/>
      <c r="I30" s="72"/>
    </row>
    <row r="31" spans="1:10">
      <c r="A31" s="29" t="s">
        <v>68</v>
      </c>
      <c r="B31" s="96" t="s">
        <v>22</v>
      </c>
      <c r="C31" s="99">
        <v>168900.86</v>
      </c>
      <c r="D31" s="22"/>
      <c r="E31" s="23"/>
      <c r="F31" s="72"/>
      <c r="G31" s="72"/>
      <c r="H31" s="72"/>
      <c r="I31" s="72"/>
    </row>
    <row r="32" spans="1:10">
      <c r="A32" s="14"/>
      <c r="B32" s="12"/>
      <c r="C32" s="31"/>
      <c r="D32" s="14"/>
      <c r="E32" s="14"/>
      <c r="F32" s="14"/>
      <c r="G32" s="14"/>
      <c r="H32" s="14"/>
      <c r="I32" s="14"/>
    </row>
    <row r="33" spans="1:11">
      <c r="A33" s="100" t="s">
        <v>2</v>
      </c>
      <c r="B33" s="101" t="s">
        <v>45</v>
      </c>
      <c r="C33" s="21"/>
      <c r="D33" s="22"/>
      <c r="E33" s="23"/>
      <c r="F33" s="113" t="s">
        <v>14</v>
      </c>
      <c r="G33" s="113"/>
      <c r="H33" s="113"/>
      <c r="I33" s="113"/>
    </row>
    <row r="34" spans="1:11" ht="60" customHeight="1">
      <c r="A34" s="100" t="s">
        <v>0</v>
      </c>
      <c r="B34" s="100" t="s">
        <v>15</v>
      </c>
      <c r="C34" s="102" t="s">
        <v>23</v>
      </c>
      <c r="D34" s="103" t="s">
        <v>16</v>
      </c>
      <c r="E34" s="104" t="s">
        <v>17</v>
      </c>
      <c r="F34" s="100" t="s">
        <v>18</v>
      </c>
      <c r="G34" s="100" t="s">
        <v>19</v>
      </c>
      <c r="H34" s="100" t="s">
        <v>20</v>
      </c>
      <c r="I34" s="105" t="s">
        <v>21</v>
      </c>
    </row>
    <row r="35" spans="1:11">
      <c r="A35" s="72" t="s">
        <v>1</v>
      </c>
      <c r="B35" s="106" t="s">
        <v>616</v>
      </c>
      <c r="C35" s="107">
        <v>1700000</v>
      </c>
      <c r="D35" s="22"/>
      <c r="E35" s="23"/>
      <c r="F35" s="72"/>
      <c r="G35" s="72"/>
      <c r="H35" s="72"/>
      <c r="I35" s="72"/>
    </row>
    <row r="36" spans="1:11" ht="25.5" customHeight="1">
      <c r="A36" s="72" t="s">
        <v>2</v>
      </c>
      <c r="B36" s="108" t="s">
        <v>554</v>
      </c>
      <c r="C36" s="107">
        <v>1741960</v>
      </c>
      <c r="D36" s="22">
        <v>870.98</v>
      </c>
      <c r="E36" s="23"/>
      <c r="F36" s="72" t="s">
        <v>530</v>
      </c>
      <c r="G36" s="72"/>
      <c r="H36" s="72"/>
      <c r="I36" s="72" t="s">
        <v>532</v>
      </c>
    </row>
    <row r="37" spans="1:11">
      <c r="A37" s="72" t="s">
        <v>5</v>
      </c>
      <c r="B37" s="106" t="s">
        <v>534</v>
      </c>
      <c r="C37" s="21">
        <v>1840000</v>
      </c>
      <c r="D37" s="22"/>
      <c r="E37" s="23"/>
      <c r="F37" s="72"/>
      <c r="G37" s="72"/>
      <c r="H37" s="72"/>
      <c r="I37" s="72"/>
    </row>
    <row r="38" spans="1:11" ht="25.5">
      <c r="A38" s="72" t="s">
        <v>6</v>
      </c>
      <c r="B38" s="108" t="s">
        <v>535</v>
      </c>
      <c r="C38" s="107">
        <v>20000</v>
      </c>
      <c r="D38" s="22"/>
      <c r="E38" s="23"/>
      <c r="F38" s="72"/>
      <c r="G38" s="72"/>
      <c r="H38" s="72"/>
      <c r="I38" s="72"/>
    </row>
    <row r="39" spans="1:11" ht="25.5">
      <c r="A39" s="72" t="s">
        <v>7</v>
      </c>
      <c r="B39" s="108" t="s">
        <v>536</v>
      </c>
      <c r="C39" s="21">
        <f>1936000+80000+80000</f>
        <v>2096000</v>
      </c>
      <c r="D39" s="22"/>
      <c r="E39" s="23"/>
      <c r="F39" s="72"/>
      <c r="G39" s="72"/>
      <c r="H39" s="72"/>
      <c r="I39" s="72"/>
    </row>
    <row r="40" spans="1:11" ht="51">
      <c r="A40" s="72" t="s">
        <v>8</v>
      </c>
      <c r="B40" s="108" t="s">
        <v>618</v>
      </c>
      <c r="C40" s="21">
        <v>2577959.02</v>
      </c>
      <c r="D40" s="22"/>
      <c r="E40" s="23"/>
      <c r="F40" s="72"/>
      <c r="G40" s="72"/>
      <c r="H40" s="72"/>
      <c r="I40" s="72"/>
    </row>
    <row r="41" spans="1:11" ht="63.75">
      <c r="A41" s="72" t="s">
        <v>9</v>
      </c>
      <c r="B41" s="108" t="s">
        <v>619</v>
      </c>
      <c r="C41" s="21">
        <f>1000+200000+50914+58636+0.23+52805+126534+200000+8123.44+18814.26+15876.17+57179.1+40232.11+67424.07</f>
        <v>897538.37999999989</v>
      </c>
      <c r="D41" s="22"/>
      <c r="E41" s="23"/>
      <c r="F41" s="72"/>
      <c r="G41" s="72"/>
      <c r="H41" s="72"/>
      <c r="I41" s="72"/>
    </row>
    <row r="42" spans="1:11">
      <c r="A42" s="72" t="s">
        <v>10</v>
      </c>
      <c r="B42" s="106" t="s">
        <v>47</v>
      </c>
      <c r="C42" s="109">
        <f>9793+4160</f>
        <v>13953</v>
      </c>
      <c r="D42" s="22"/>
      <c r="E42" s="23"/>
      <c r="F42" s="72"/>
      <c r="G42" s="72"/>
      <c r="H42" s="72"/>
      <c r="I42" s="72"/>
    </row>
    <row r="43" spans="1:11">
      <c r="A43" s="72" t="s">
        <v>11</v>
      </c>
      <c r="B43" s="106" t="s">
        <v>51</v>
      </c>
      <c r="C43" s="109">
        <v>9734.2800000000007</v>
      </c>
      <c r="D43" s="22"/>
      <c r="E43" s="23"/>
      <c r="F43" s="72"/>
      <c r="G43" s="72"/>
      <c r="H43" s="72"/>
      <c r="I43" s="72"/>
    </row>
    <row r="44" spans="1:11">
      <c r="A44" s="72" t="s">
        <v>12</v>
      </c>
      <c r="B44" s="106" t="s">
        <v>57</v>
      </c>
      <c r="C44" s="109">
        <f>467.21+21114.76+8400</f>
        <v>29981.969999999998</v>
      </c>
      <c r="D44" s="22"/>
      <c r="E44" s="23"/>
      <c r="F44" s="72"/>
      <c r="G44" s="72"/>
      <c r="H44" s="72"/>
      <c r="I44" s="72"/>
    </row>
    <row r="45" spans="1:11">
      <c r="A45" s="72" t="s">
        <v>13</v>
      </c>
      <c r="B45" s="106" t="s">
        <v>22</v>
      </c>
      <c r="C45" s="109">
        <v>186265.06</v>
      </c>
      <c r="D45" s="22"/>
      <c r="E45" s="23"/>
      <c r="F45" s="72"/>
      <c r="G45" s="72"/>
      <c r="H45" s="72"/>
      <c r="I45" s="72"/>
    </row>
    <row r="46" spans="1:11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</row>
    <row r="47" spans="1:11" ht="15.75" customHeight="1">
      <c r="A47" s="12"/>
      <c r="B47" s="12"/>
      <c r="C47" s="12"/>
      <c r="D47" s="12"/>
      <c r="E47" s="12"/>
      <c r="F47" s="12"/>
      <c r="G47" s="12"/>
      <c r="H47" s="12"/>
      <c r="I47" s="12"/>
      <c r="J47" s="12"/>
      <c r="K47" s="12"/>
    </row>
    <row r="48" spans="1:11" ht="15.75" customHeight="1">
      <c r="A48" s="100" t="s">
        <v>3</v>
      </c>
      <c r="B48" s="101" t="s">
        <v>46</v>
      </c>
      <c r="C48" s="21"/>
      <c r="D48" s="22"/>
      <c r="E48" s="23"/>
      <c r="F48" s="113" t="s">
        <v>14</v>
      </c>
      <c r="G48" s="113"/>
      <c r="H48" s="113"/>
      <c r="I48" s="113"/>
      <c r="J48" s="12"/>
      <c r="K48" s="12"/>
    </row>
    <row r="49" spans="1:11" ht="60" customHeight="1">
      <c r="A49" s="100" t="s">
        <v>0</v>
      </c>
      <c r="B49" s="100" t="s">
        <v>15</v>
      </c>
      <c r="C49" s="102" t="s">
        <v>23</v>
      </c>
      <c r="D49" s="103" t="s">
        <v>16</v>
      </c>
      <c r="E49" s="104" t="s">
        <v>17</v>
      </c>
      <c r="F49" s="100" t="s">
        <v>18</v>
      </c>
      <c r="G49" s="100" t="s">
        <v>19</v>
      </c>
      <c r="H49" s="100" t="s">
        <v>20</v>
      </c>
      <c r="I49" s="105" t="s">
        <v>21</v>
      </c>
      <c r="J49" s="12"/>
      <c r="K49" s="12"/>
    </row>
    <row r="50" spans="1:11" ht="15.75" customHeight="1">
      <c r="A50" s="72" t="s">
        <v>1</v>
      </c>
      <c r="B50" s="106" t="s">
        <v>537</v>
      </c>
      <c r="C50" s="107">
        <v>520000</v>
      </c>
      <c r="D50" s="22">
        <v>260</v>
      </c>
      <c r="E50" s="23" t="s">
        <v>538</v>
      </c>
      <c r="F50" s="72" t="s">
        <v>530</v>
      </c>
      <c r="G50" s="72"/>
      <c r="H50" s="72"/>
      <c r="I50" s="72"/>
      <c r="J50" s="12"/>
      <c r="K50" s="12"/>
    </row>
    <row r="51" spans="1:11" ht="15.75" customHeight="1">
      <c r="A51" s="72" t="s">
        <v>2</v>
      </c>
      <c r="B51" s="106" t="s">
        <v>50</v>
      </c>
      <c r="C51" s="109">
        <v>62712.86</v>
      </c>
      <c r="D51" s="22"/>
      <c r="E51" s="23"/>
      <c r="F51" s="72"/>
      <c r="G51" s="72"/>
      <c r="H51" s="72"/>
      <c r="I51" s="72"/>
      <c r="J51" s="12"/>
      <c r="K51" s="12"/>
    </row>
    <row r="52" spans="1:11" ht="15.75" customHeight="1">
      <c r="A52" s="72" t="s">
        <v>3</v>
      </c>
      <c r="B52" s="106" t="s">
        <v>611</v>
      </c>
      <c r="C52" s="109">
        <v>4033.9</v>
      </c>
      <c r="D52" s="22"/>
      <c r="E52" s="23"/>
      <c r="F52" s="72"/>
      <c r="G52" s="72"/>
      <c r="H52" s="72"/>
      <c r="I52" s="72"/>
      <c r="J52" s="12"/>
      <c r="K52" s="12"/>
    </row>
    <row r="53" spans="1:11" ht="15.75" customHeight="1">
      <c r="A53" s="72" t="s">
        <v>4</v>
      </c>
      <c r="B53" s="106" t="s">
        <v>22</v>
      </c>
      <c r="C53" s="109">
        <v>95151.4</v>
      </c>
      <c r="D53" s="22"/>
      <c r="E53" s="23"/>
      <c r="F53" s="72"/>
      <c r="G53" s="72"/>
      <c r="H53" s="72"/>
      <c r="I53" s="72"/>
      <c r="J53" s="12"/>
      <c r="K53" s="12"/>
    </row>
    <row r="54" spans="1:11" ht="15.75" customHeight="1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</row>
    <row r="55" spans="1:11" ht="15.75" customHeight="1">
      <c r="A55" s="12"/>
      <c r="B55" s="12"/>
      <c r="C55" s="12"/>
      <c r="D55" s="12"/>
      <c r="E55" s="12"/>
      <c r="F55" s="12"/>
      <c r="G55" s="12"/>
      <c r="H55" s="12"/>
      <c r="I55" s="12"/>
      <c r="J55" s="12"/>
      <c r="K55" s="12"/>
    </row>
    <row r="56" spans="1:11" ht="15.75" customHeight="1">
      <c r="A56" s="100" t="s">
        <v>4</v>
      </c>
      <c r="B56" s="101" t="s">
        <v>615</v>
      </c>
      <c r="C56" s="110"/>
      <c r="D56" s="22"/>
      <c r="E56" s="23"/>
      <c r="F56" s="113" t="s">
        <v>14</v>
      </c>
      <c r="G56" s="113"/>
      <c r="H56" s="113"/>
      <c r="I56" s="113"/>
      <c r="J56" s="12"/>
      <c r="K56" s="12"/>
    </row>
    <row r="57" spans="1:11" ht="41.25" customHeight="1">
      <c r="A57" s="100" t="s">
        <v>0</v>
      </c>
      <c r="B57" s="100" t="s">
        <v>15</v>
      </c>
      <c r="C57" s="102" t="s">
        <v>541</v>
      </c>
      <c r="D57" s="103" t="s">
        <v>16</v>
      </c>
      <c r="E57" s="104" t="s">
        <v>17</v>
      </c>
      <c r="F57" s="100" t="s">
        <v>18</v>
      </c>
      <c r="G57" s="100" t="s">
        <v>19</v>
      </c>
      <c r="H57" s="100" t="s">
        <v>20</v>
      </c>
      <c r="I57" s="105" t="s">
        <v>21</v>
      </c>
      <c r="J57" s="12"/>
      <c r="K57" s="12"/>
    </row>
    <row r="58" spans="1:11" ht="15.75" customHeight="1">
      <c r="A58" s="72" t="s">
        <v>1</v>
      </c>
      <c r="B58" s="106" t="s">
        <v>540</v>
      </c>
      <c r="C58" s="107">
        <v>3190725.32</v>
      </c>
      <c r="D58" s="22">
        <v>1648.81</v>
      </c>
      <c r="E58" s="23"/>
      <c r="F58" s="72" t="s">
        <v>530</v>
      </c>
      <c r="G58" s="72"/>
      <c r="H58" s="72"/>
      <c r="I58" s="72"/>
      <c r="J58" s="12"/>
      <c r="K58" s="12"/>
    </row>
    <row r="59" spans="1:11" ht="15.75" customHeight="1">
      <c r="A59" s="72" t="s">
        <v>2</v>
      </c>
      <c r="B59" s="106" t="s">
        <v>539</v>
      </c>
      <c r="C59" s="107">
        <v>3965482.15</v>
      </c>
      <c r="D59" s="22">
        <v>1942.91</v>
      </c>
      <c r="E59" s="23"/>
      <c r="F59" s="72" t="s">
        <v>530</v>
      </c>
      <c r="G59" s="72"/>
      <c r="H59" s="72"/>
      <c r="I59" s="72"/>
      <c r="J59" s="12"/>
      <c r="K59" s="12"/>
    </row>
    <row r="60" spans="1:11" ht="15.75" customHeight="1">
      <c r="A60" s="72" t="s">
        <v>3</v>
      </c>
      <c r="B60" s="106" t="s">
        <v>290</v>
      </c>
      <c r="C60" s="21">
        <v>11326.7</v>
      </c>
      <c r="D60" s="22"/>
      <c r="E60" s="23"/>
      <c r="F60" s="72"/>
      <c r="G60" s="72"/>
      <c r="H60" s="72"/>
      <c r="I60" s="72"/>
      <c r="J60" s="12"/>
      <c r="K60" s="12"/>
    </row>
    <row r="61" spans="1:11" ht="15.75" customHeight="1">
      <c r="A61" s="72" t="s">
        <v>4</v>
      </c>
      <c r="B61" s="106" t="s">
        <v>291</v>
      </c>
      <c r="C61" s="21">
        <v>25667.72</v>
      </c>
      <c r="D61" s="22"/>
      <c r="E61" s="23"/>
      <c r="F61" s="72"/>
      <c r="G61" s="72"/>
      <c r="H61" s="72"/>
      <c r="I61" s="72"/>
      <c r="J61" s="12"/>
      <c r="K61" s="12"/>
    </row>
    <row r="62" spans="1:11" ht="15.75" customHeight="1">
      <c r="A62" s="72" t="s">
        <v>5</v>
      </c>
      <c r="B62" s="106" t="s">
        <v>292</v>
      </c>
      <c r="C62" s="21">
        <v>52418.16</v>
      </c>
      <c r="D62" s="22"/>
      <c r="E62" s="23"/>
      <c r="F62" s="72"/>
      <c r="G62" s="72"/>
      <c r="H62" s="72"/>
      <c r="I62" s="72"/>
      <c r="J62" s="12"/>
      <c r="K62" s="12"/>
    </row>
    <row r="63" spans="1:11" ht="15.75" customHeight="1">
      <c r="A63" s="72" t="s">
        <v>6</v>
      </c>
      <c r="B63" s="106" t="s">
        <v>22</v>
      </c>
      <c r="C63" s="109">
        <v>599866.38</v>
      </c>
      <c r="D63" s="22"/>
      <c r="E63" s="23"/>
      <c r="F63" s="72"/>
      <c r="G63" s="72"/>
      <c r="H63" s="72"/>
      <c r="I63" s="72"/>
      <c r="J63" s="12"/>
      <c r="K63" s="12"/>
    </row>
    <row r="64" spans="1:11" ht="15.75" customHeight="1">
      <c r="A64" s="12"/>
      <c r="B64" s="12"/>
      <c r="C64" s="15"/>
      <c r="D64" s="12"/>
      <c r="E64" s="12"/>
      <c r="F64" s="12"/>
      <c r="G64" s="12"/>
      <c r="H64" s="12"/>
      <c r="I64" s="12"/>
      <c r="J64" s="12"/>
      <c r="K64" s="12"/>
    </row>
    <row r="65" spans="1:11" ht="15.75" customHeight="1">
      <c r="A65" s="12"/>
      <c r="B65" s="12"/>
      <c r="C65" s="12"/>
      <c r="D65" s="12"/>
      <c r="E65" s="12"/>
      <c r="F65" s="12"/>
      <c r="G65" s="12"/>
      <c r="H65" s="12"/>
      <c r="I65" s="12"/>
      <c r="J65" s="12"/>
      <c r="K65" s="12"/>
    </row>
    <row r="67" spans="1:11">
      <c r="C67" s="13"/>
    </row>
    <row r="68" spans="1:11">
      <c r="C68" s="71"/>
    </row>
    <row r="69" spans="1:11">
      <c r="C69" s="71"/>
    </row>
    <row r="70" spans="1:11">
      <c r="C70" s="13"/>
    </row>
    <row r="71" spans="1:11">
      <c r="C71" s="71"/>
    </row>
  </sheetData>
  <mergeCells count="4">
    <mergeCell ref="F1:I1"/>
    <mergeCell ref="F33:I33"/>
    <mergeCell ref="F48:I48"/>
    <mergeCell ref="F56:I56"/>
  </mergeCells>
  <phoneticPr fontId="15" type="noConversion"/>
  <pageMargins left="0.7" right="0.7" top="0.75" bottom="0.75" header="0.3" footer="0.3"/>
  <pageSetup paperSize="9" scale="7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"/>
  <sheetViews>
    <sheetView workbookViewId="0">
      <selection activeCell="G46" sqref="G46:H46"/>
    </sheetView>
  </sheetViews>
  <sheetFormatPr defaultColWidth="9.140625" defaultRowHeight="15"/>
  <cols>
    <col min="1" max="1" width="9.140625" style="2"/>
    <col min="2" max="2" width="3.85546875" style="2" bestFit="1" customWidth="1"/>
    <col min="3" max="3" width="35.85546875" style="2" bestFit="1" customWidth="1"/>
    <col min="4" max="4" width="25.42578125" style="2" customWidth="1"/>
    <col min="5" max="5" width="11.85546875" style="2" bestFit="1" customWidth="1"/>
    <col min="6" max="6" width="9.140625" style="2"/>
    <col min="7" max="7" width="9.85546875" style="2" bestFit="1" customWidth="1"/>
    <col min="8" max="9" width="11.5703125" style="2" bestFit="1" customWidth="1"/>
    <col min="10" max="16384" width="9.140625" style="2"/>
  </cols>
  <sheetData>
    <row r="1" spans="1:9" ht="39" customHeight="1">
      <c r="A1" s="1"/>
      <c r="B1" s="16" t="s">
        <v>0</v>
      </c>
      <c r="C1" s="16" t="s">
        <v>15</v>
      </c>
      <c r="D1" s="16" t="s">
        <v>23</v>
      </c>
    </row>
    <row r="2" spans="1:9">
      <c r="B2" s="114" t="s">
        <v>43</v>
      </c>
      <c r="C2" s="114"/>
      <c r="D2" s="114"/>
    </row>
    <row r="3" spans="1:9" ht="25.5">
      <c r="B3" s="17" t="s">
        <v>1</v>
      </c>
      <c r="C3" s="60" t="s">
        <v>49</v>
      </c>
      <c r="D3" s="61">
        <f>158215.41+12520.79+18450+4305+6465+2583+1402+3567+3813+3075+61500</f>
        <v>275896.2</v>
      </c>
    </row>
    <row r="4" spans="1:9">
      <c r="B4" s="17" t="s">
        <v>2</v>
      </c>
      <c r="C4" s="4" t="s">
        <v>26</v>
      </c>
      <c r="D4" s="61">
        <f>7535.94+7380</f>
        <v>14915.939999999999</v>
      </c>
      <c r="E4" s="32"/>
      <c r="G4" s="32"/>
    </row>
    <row r="5" spans="1:9">
      <c r="B5" s="17" t="s">
        <v>3</v>
      </c>
      <c r="C5" s="4" t="s">
        <v>40</v>
      </c>
      <c r="D5" s="61">
        <v>21457.24</v>
      </c>
    </row>
    <row r="6" spans="1:9">
      <c r="B6" s="17" t="s">
        <v>4</v>
      </c>
      <c r="C6" s="4" t="s">
        <v>42</v>
      </c>
      <c r="D6" s="61">
        <v>43959.58</v>
      </c>
      <c r="E6" s="32"/>
      <c r="H6" s="32"/>
    </row>
    <row r="7" spans="1:9">
      <c r="B7" s="17" t="s">
        <v>5</v>
      </c>
      <c r="C7" s="4" t="s">
        <v>293</v>
      </c>
      <c r="D7" s="61">
        <v>4499.3599999999997</v>
      </c>
    </row>
    <row r="8" spans="1:9">
      <c r="B8" s="17" t="s">
        <v>7</v>
      </c>
      <c r="C8" s="4" t="s">
        <v>545</v>
      </c>
      <c r="D8" s="18">
        <v>9225</v>
      </c>
    </row>
    <row r="9" spans="1:9">
      <c r="B9" s="17" t="s">
        <v>8</v>
      </c>
      <c r="C9" s="4" t="s">
        <v>546</v>
      </c>
      <c r="D9" s="18">
        <v>84740.85</v>
      </c>
    </row>
    <row r="10" spans="1:9">
      <c r="B10" s="17" t="s">
        <v>9</v>
      </c>
      <c r="C10" s="3" t="s">
        <v>25</v>
      </c>
      <c r="D10" s="61">
        <f>35116.69+47970+9335+7195+0.5+7195.5</f>
        <v>106812.69</v>
      </c>
    </row>
    <row r="11" spans="1:9">
      <c r="B11" s="17" t="s">
        <v>10</v>
      </c>
      <c r="C11" s="3" t="s">
        <v>294</v>
      </c>
      <c r="D11" s="61">
        <v>5870.64</v>
      </c>
    </row>
    <row r="12" spans="1:9">
      <c r="B12" s="17" t="s">
        <v>11</v>
      </c>
      <c r="C12" s="3" t="s">
        <v>54</v>
      </c>
      <c r="D12" s="61">
        <v>4291</v>
      </c>
      <c r="E12" s="32"/>
      <c r="G12" s="32"/>
      <c r="H12" s="32"/>
      <c r="I12" s="32"/>
    </row>
    <row r="13" spans="1:9">
      <c r="B13" s="17" t="s">
        <v>12</v>
      </c>
      <c r="C13" s="3" t="s">
        <v>561</v>
      </c>
      <c r="D13" s="19">
        <v>8087.25</v>
      </c>
      <c r="G13" s="32"/>
    </row>
    <row r="14" spans="1:9">
      <c r="B14" s="17" t="s">
        <v>13</v>
      </c>
      <c r="C14" s="3" t="s">
        <v>41</v>
      </c>
      <c r="D14" s="19">
        <f>3507.6+1799</f>
        <v>5306.6</v>
      </c>
    </row>
    <row r="15" spans="1:9">
      <c r="B15" s="114" t="s">
        <v>45</v>
      </c>
      <c r="C15" s="114"/>
      <c r="D15" s="114"/>
    </row>
    <row r="16" spans="1:9">
      <c r="B16" s="17" t="s">
        <v>1</v>
      </c>
      <c r="C16" s="62" t="s">
        <v>24</v>
      </c>
      <c r="D16" s="63">
        <v>26910.71</v>
      </c>
    </row>
    <row r="17" spans="2:4">
      <c r="B17" s="17" t="s">
        <v>2</v>
      </c>
      <c r="C17" s="64" t="s">
        <v>26</v>
      </c>
      <c r="D17" s="63">
        <v>12000</v>
      </c>
    </row>
    <row r="18" spans="2:4">
      <c r="B18" s="17" t="s">
        <v>3</v>
      </c>
      <c r="C18" s="64" t="s">
        <v>55</v>
      </c>
      <c r="D18" s="63">
        <v>8000</v>
      </c>
    </row>
    <row r="19" spans="2:4">
      <c r="B19" s="17" t="s">
        <v>4</v>
      </c>
      <c r="C19" s="64" t="s">
        <v>53</v>
      </c>
      <c r="D19" s="63">
        <v>300</v>
      </c>
    </row>
    <row r="20" spans="2:4">
      <c r="B20" s="17" t="s">
        <v>5</v>
      </c>
      <c r="C20" s="64" t="s">
        <v>42</v>
      </c>
      <c r="D20" s="63">
        <v>15000</v>
      </c>
    </row>
    <row r="21" spans="2:4">
      <c r="B21" s="17" t="s">
        <v>6</v>
      </c>
      <c r="C21" s="64" t="s">
        <v>52</v>
      </c>
      <c r="D21" s="63">
        <v>10000</v>
      </c>
    </row>
    <row r="22" spans="2:4">
      <c r="B22" s="17" t="s">
        <v>7</v>
      </c>
      <c r="C22" s="64" t="s">
        <v>612</v>
      </c>
      <c r="D22" s="63">
        <v>20000</v>
      </c>
    </row>
    <row r="23" spans="2:4">
      <c r="B23" s="17" t="s">
        <v>8</v>
      </c>
      <c r="C23" s="62" t="s">
        <v>25</v>
      </c>
      <c r="D23" s="65">
        <v>25000</v>
      </c>
    </row>
    <row r="24" spans="2:4">
      <c r="B24" s="17" t="s">
        <v>9</v>
      </c>
      <c r="C24" s="62" t="s">
        <v>54</v>
      </c>
      <c r="D24" s="65">
        <v>500</v>
      </c>
    </row>
    <row r="25" spans="2:4">
      <c r="B25" s="17" t="s">
        <v>10</v>
      </c>
      <c r="C25" s="62" t="s">
        <v>56</v>
      </c>
      <c r="D25" s="65">
        <v>500</v>
      </c>
    </row>
    <row r="26" spans="2:4">
      <c r="B26" s="17" t="s">
        <v>11</v>
      </c>
      <c r="C26" s="62" t="s">
        <v>41</v>
      </c>
      <c r="D26" s="65">
        <v>3000</v>
      </c>
    </row>
    <row r="27" spans="2:4">
      <c r="B27" s="114" t="s">
        <v>46</v>
      </c>
      <c r="C27" s="114"/>
      <c r="D27" s="114"/>
    </row>
    <row r="28" spans="2:4">
      <c r="B28" s="17" t="s">
        <v>1</v>
      </c>
      <c r="C28" s="62" t="s">
        <v>24</v>
      </c>
      <c r="D28" s="63">
        <v>11292.84</v>
      </c>
    </row>
    <row r="29" spans="2:4">
      <c r="B29" s="17" t="s">
        <v>2</v>
      </c>
      <c r="C29" s="64" t="s">
        <v>26</v>
      </c>
      <c r="D29" s="63">
        <v>7871.44</v>
      </c>
    </row>
    <row r="30" spans="2:4">
      <c r="B30" s="17" t="s">
        <v>3</v>
      </c>
      <c r="C30" s="64" t="s">
        <v>40</v>
      </c>
      <c r="D30" s="63">
        <v>2789.31</v>
      </c>
    </row>
    <row r="31" spans="2:4">
      <c r="B31" s="115" t="s">
        <v>615</v>
      </c>
      <c r="C31" s="116"/>
      <c r="D31" s="116"/>
    </row>
    <row r="32" spans="2:4">
      <c r="B32" s="66" t="s">
        <v>1</v>
      </c>
      <c r="C32" s="62" t="s">
        <v>24</v>
      </c>
      <c r="D32" s="63">
        <v>39179.82</v>
      </c>
    </row>
    <row r="33" spans="1:4">
      <c r="B33" s="66" t="s">
        <v>2</v>
      </c>
      <c r="C33" s="64" t="s">
        <v>613</v>
      </c>
      <c r="D33" s="63">
        <v>6839.32</v>
      </c>
    </row>
    <row r="34" spans="1:4" ht="25.5">
      <c r="B34" s="66" t="s">
        <v>3</v>
      </c>
      <c r="C34" s="111" t="s">
        <v>599</v>
      </c>
      <c r="D34" s="65">
        <v>21400</v>
      </c>
    </row>
    <row r="35" spans="1:4">
      <c r="B35" s="66" t="s">
        <v>4</v>
      </c>
      <c r="C35" s="62" t="s">
        <v>41</v>
      </c>
      <c r="D35" s="65">
        <v>6894.2</v>
      </c>
    </row>
    <row r="36" spans="1:4">
      <c r="A36" s="67"/>
      <c r="B36" s="66" t="s">
        <v>5</v>
      </c>
      <c r="C36" s="68" t="s">
        <v>600</v>
      </c>
      <c r="D36" s="69">
        <v>111345.33</v>
      </c>
    </row>
    <row r="37" spans="1:4">
      <c r="D37" s="32"/>
    </row>
    <row r="39" spans="1:4">
      <c r="D39" s="32"/>
    </row>
    <row r="40" spans="1:4">
      <c r="D40" s="32"/>
    </row>
    <row r="41" spans="1:4">
      <c r="D41" s="32"/>
    </row>
  </sheetData>
  <mergeCells count="4">
    <mergeCell ref="B15:D15"/>
    <mergeCell ref="B27:D27"/>
    <mergeCell ref="B2:D2"/>
    <mergeCell ref="B31:D31"/>
  </mergeCells>
  <phoneticPr fontId="15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71"/>
  <sheetViews>
    <sheetView topLeftCell="A231" workbookViewId="0">
      <selection activeCell="C247" sqref="C247"/>
    </sheetView>
  </sheetViews>
  <sheetFormatPr defaultColWidth="9.140625" defaultRowHeight="14.25"/>
  <cols>
    <col min="1" max="1" width="9.140625" style="73"/>
    <col min="2" max="2" width="30.7109375" style="73" customWidth="1"/>
    <col min="3" max="3" width="30.85546875" style="94" customWidth="1"/>
    <col min="4" max="4" width="26.28515625" style="11" customWidth="1"/>
    <col min="5" max="16384" width="9.140625" style="73"/>
  </cols>
  <sheetData>
    <row r="1" spans="1:9" ht="52.5" customHeight="1" thickTop="1">
      <c r="A1" s="5" t="s">
        <v>0</v>
      </c>
      <c r="B1" s="5" t="s">
        <v>15</v>
      </c>
      <c r="C1" s="6" t="s">
        <v>23</v>
      </c>
      <c r="D1" s="5" t="s">
        <v>528</v>
      </c>
      <c r="E1" s="7" t="s">
        <v>17</v>
      </c>
      <c r="F1" s="5" t="s">
        <v>18</v>
      </c>
      <c r="G1" s="5" t="s">
        <v>19</v>
      </c>
      <c r="H1" s="5" t="s">
        <v>20</v>
      </c>
      <c r="I1" s="8" t="s">
        <v>21</v>
      </c>
    </row>
    <row r="2" spans="1:9">
      <c r="A2" s="9" t="s">
        <v>1</v>
      </c>
      <c r="B2" s="74" t="s">
        <v>297</v>
      </c>
      <c r="C2" s="75">
        <f>D2*2000</f>
        <v>82080</v>
      </c>
      <c r="D2" s="76">
        <v>41.04</v>
      </c>
      <c r="E2" s="10"/>
      <c r="F2" s="9"/>
      <c r="G2" s="9"/>
      <c r="H2" s="9"/>
      <c r="I2" s="9"/>
    </row>
    <row r="3" spans="1:9">
      <c r="A3" s="9" t="s">
        <v>2</v>
      </c>
      <c r="B3" s="74" t="s">
        <v>298</v>
      </c>
      <c r="C3" s="75">
        <f t="shared" ref="C3:C66" si="0">D3*2000</f>
        <v>87200</v>
      </c>
      <c r="D3" s="76">
        <v>43.6</v>
      </c>
      <c r="E3" s="10"/>
      <c r="F3" s="9"/>
      <c r="G3" s="9"/>
      <c r="H3" s="9"/>
      <c r="I3" s="9"/>
    </row>
    <row r="4" spans="1:9">
      <c r="A4" s="9" t="s">
        <v>3</v>
      </c>
      <c r="B4" s="74" t="s">
        <v>299</v>
      </c>
      <c r="C4" s="75">
        <f t="shared" si="0"/>
        <v>76800</v>
      </c>
      <c r="D4" s="76">
        <v>38.4</v>
      </c>
      <c r="E4" s="10"/>
      <c r="F4" s="9"/>
      <c r="G4" s="9"/>
      <c r="H4" s="9"/>
      <c r="I4" s="9"/>
    </row>
    <row r="5" spans="1:9">
      <c r="A5" s="9" t="s">
        <v>4</v>
      </c>
      <c r="B5" s="74" t="s">
        <v>300</v>
      </c>
      <c r="C5" s="75">
        <f t="shared" si="0"/>
        <v>79000</v>
      </c>
      <c r="D5" s="76">
        <v>39.5</v>
      </c>
      <c r="E5" s="10"/>
      <c r="F5" s="9"/>
      <c r="G5" s="9"/>
      <c r="H5" s="9"/>
      <c r="I5" s="9"/>
    </row>
    <row r="6" spans="1:9">
      <c r="A6" s="9" t="s">
        <v>5</v>
      </c>
      <c r="B6" s="74" t="s">
        <v>301</v>
      </c>
      <c r="C6" s="75">
        <f t="shared" si="0"/>
        <v>68800</v>
      </c>
      <c r="D6" s="76">
        <v>34.4</v>
      </c>
      <c r="E6" s="10"/>
      <c r="F6" s="9"/>
      <c r="G6" s="9"/>
      <c r="H6" s="9"/>
      <c r="I6" s="9"/>
    </row>
    <row r="7" spans="1:9">
      <c r="A7" s="9" t="s">
        <v>6</v>
      </c>
      <c r="B7" s="74" t="s">
        <v>302</v>
      </c>
      <c r="C7" s="75">
        <f t="shared" si="0"/>
        <v>45940</v>
      </c>
      <c r="D7" s="76">
        <v>22.97</v>
      </c>
      <c r="E7" s="10"/>
      <c r="F7" s="9"/>
      <c r="G7" s="9"/>
      <c r="H7" s="9"/>
      <c r="I7" s="9"/>
    </row>
    <row r="8" spans="1:9">
      <c r="A8" s="9" t="s">
        <v>7</v>
      </c>
      <c r="B8" s="74" t="s">
        <v>303</v>
      </c>
      <c r="C8" s="75">
        <f t="shared" si="0"/>
        <v>63880</v>
      </c>
      <c r="D8" s="76">
        <v>31.94</v>
      </c>
      <c r="E8" s="10"/>
      <c r="F8" s="9"/>
      <c r="G8" s="9"/>
      <c r="H8" s="9"/>
      <c r="I8" s="9"/>
    </row>
    <row r="9" spans="1:9">
      <c r="A9" s="9" t="s">
        <v>8</v>
      </c>
      <c r="B9" s="77" t="s">
        <v>304</v>
      </c>
      <c r="C9" s="75">
        <f t="shared" si="0"/>
        <v>76060</v>
      </c>
      <c r="D9" s="76">
        <v>38.03</v>
      </c>
      <c r="E9" s="10"/>
      <c r="F9" s="9"/>
      <c r="G9" s="9"/>
      <c r="H9" s="9"/>
      <c r="I9" s="9"/>
    </row>
    <row r="10" spans="1:9">
      <c r="A10" s="9" t="s">
        <v>9</v>
      </c>
      <c r="B10" s="77" t="s">
        <v>305</v>
      </c>
      <c r="C10" s="75">
        <f t="shared" si="0"/>
        <v>61600</v>
      </c>
      <c r="D10" s="76">
        <v>30.8</v>
      </c>
      <c r="E10" s="10"/>
      <c r="F10" s="9"/>
      <c r="G10" s="9"/>
      <c r="H10" s="9"/>
      <c r="I10" s="9"/>
    </row>
    <row r="11" spans="1:9">
      <c r="A11" s="9" t="s">
        <v>10</v>
      </c>
      <c r="B11" s="77" t="s">
        <v>306</v>
      </c>
      <c r="C11" s="75">
        <f t="shared" si="0"/>
        <v>125120</v>
      </c>
      <c r="D11" s="76">
        <v>62.56</v>
      </c>
      <c r="E11" s="10"/>
      <c r="F11" s="9"/>
      <c r="G11" s="9"/>
      <c r="H11" s="9"/>
      <c r="I11" s="9"/>
    </row>
    <row r="12" spans="1:9">
      <c r="A12" s="9" t="s">
        <v>11</v>
      </c>
      <c r="B12" s="77" t="s">
        <v>307</v>
      </c>
      <c r="C12" s="75">
        <f t="shared" si="0"/>
        <v>36800</v>
      </c>
      <c r="D12" s="76">
        <v>18.399999999999999</v>
      </c>
      <c r="E12" s="10"/>
      <c r="F12" s="9"/>
      <c r="G12" s="9"/>
      <c r="H12" s="9"/>
      <c r="I12" s="9"/>
    </row>
    <row r="13" spans="1:9">
      <c r="A13" s="9" t="s">
        <v>12</v>
      </c>
      <c r="B13" s="77" t="s">
        <v>308</v>
      </c>
      <c r="C13" s="75">
        <f t="shared" si="0"/>
        <v>85160</v>
      </c>
      <c r="D13" s="76">
        <v>42.58</v>
      </c>
      <c r="E13" s="10"/>
      <c r="F13" s="9"/>
      <c r="G13" s="9"/>
      <c r="H13" s="9"/>
      <c r="I13" s="9"/>
    </row>
    <row r="14" spans="1:9">
      <c r="A14" s="9" t="s">
        <v>13</v>
      </c>
      <c r="B14" s="77" t="s">
        <v>309</v>
      </c>
      <c r="C14" s="75">
        <f t="shared" si="0"/>
        <v>52200</v>
      </c>
      <c r="D14" s="76">
        <v>26.1</v>
      </c>
      <c r="E14" s="10"/>
      <c r="F14" s="9"/>
      <c r="G14" s="9"/>
      <c r="H14" s="9"/>
      <c r="I14" s="9"/>
    </row>
    <row r="15" spans="1:9">
      <c r="A15" s="9" t="s">
        <v>27</v>
      </c>
      <c r="B15" s="77" t="s">
        <v>310</v>
      </c>
      <c r="C15" s="75">
        <f t="shared" si="0"/>
        <v>41880</v>
      </c>
      <c r="D15" s="78">
        <v>20.94</v>
      </c>
      <c r="E15" s="10"/>
      <c r="F15" s="9"/>
      <c r="G15" s="9"/>
      <c r="H15" s="9"/>
      <c r="I15" s="9"/>
    </row>
    <row r="16" spans="1:9">
      <c r="A16" s="9" t="s">
        <v>28</v>
      </c>
      <c r="B16" s="77" t="s">
        <v>311</v>
      </c>
      <c r="C16" s="75">
        <f t="shared" si="0"/>
        <v>74200</v>
      </c>
      <c r="D16" s="76">
        <v>37.1</v>
      </c>
      <c r="E16" s="10"/>
      <c r="F16" s="9"/>
      <c r="G16" s="9"/>
      <c r="H16" s="9"/>
      <c r="I16" s="9"/>
    </row>
    <row r="17" spans="1:9">
      <c r="A17" s="9" t="s">
        <v>29</v>
      </c>
      <c r="B17" s="74" t="s">
        <v>312</v>
      </c>
      <c r="C17" s="75">
        <f t="shared" si="0"/>
        <v>33060</v>
      </c>
      <c r="D17" s="76">
        <v>16.53</v>
      </c>
      <c r="E17" s="10"/>
      <c r="F17" s="9"/>
      <c r="G17" s="9"/>
      <c r="H17" s="9"/>
      <c r="I17" s="9"/>
    </row>
    <row r="18" spans="1:9">
      <c r="A18" s="9" t="s">
        <v>30</v>
      </c>
      <c r="B18" s="77" t="s">
        <v>313</v>
      </c>
      <c r="C18" s="75">
        <f t="shared" si="0"/>
        <v>75120</v>
      </c>
      <c r="D18" s="76">
        <v>37.56</v>
      </c>
      <c r="E18" s="10"/>
      <c r="F18" s="9"/>
      <c r="G18" s="9"/>
      <c r="H18" s="9"/>
      <c r="I18" s="9"/>
    </row>
    <row r="19" spans="1:9">
      <c r="A19" s="9" t="s">
        <v>31</v>
      </c>
      <c r="B19" s="77" t="s">
        <v>314</v>
      </c>
      <c r="C19" s="75">
        <f t="shared" si="0"/>
        <v>94300</v>
      </c>
      <c r="D19" s="79">
        <v>47.15</v>
      </c>
      <c r="E19" s="10"/>
      <c r="F19" s="9"/>
      <c r="G19" s="9"/>
      <c r="H19" s="9"/>
      <c r="I19" s="9"/>
    </row>
    <row r="20" spans="1:9">
      <c r="A20" s="9" t="s">
        <v>32</v>
      </c>
      <c r="B20" s="74" t="s">
        <v>315</v>
      </c>
      <c r="C20" s="75">
        <f t="shared" si="0"/>
        <v>38600</v>
      </c>
      <c r="D20" s="76">
        <v>19.3</v>
      </c>
      <c r="E20" s="10"/>
      <c r="F20" s="9"/>
      <c r="G20" s="9"/>
      <c r="H20" s="9"/>
      <c r="I20" s="9"/>
    </row>
    <row r="21" spans="1:9">
      <c r="A21" s="9" t="s">
        <v>33</v>
      </c>
      <c r="B21" s="74" t="s">
        <v>316</v>
      </c>
      <c r="C21" s="75">
        <f t="shared" si="0"/>
        <v>121240</v>
      </c>
      <c r="D21" s="76">
        <v>60.62</v>
      </c>
      <c r="E21" s="10"/>
      <c r="F21" s="9"/>
      <c r="G21" s="9"/>
      <c r="H21" s="9"/>
      <c r="I21" s="9"/>
    </row>
    <row r="22" spans="1:9">
      <c r="A22" s="9" t="s">
        <v>34</v>
      </c>
      <c r="B22" s="80" t="s">
        <v>317</v>
      </c>
      <c r="C22" s="75">
        <f t="shared" si="0"/>
        <v>44800</v>
      </c>
      <c r="D22" s="81">
        <v>22.4</v>
      </c>
      <c r="E22" s="82"/>
      <c r="F22" s="9"/>
      <c r="G22" s="9"/>
      <c r="H22" s="9"/>
      <c r="I22" s="9"/>
    </row>
    <row r="23" spans="1:9">
      <c r="A23" s="9" t="s">
        <v>35</v>
      </c>
      <c r="B23" s="77" t="s">
        <v>318</v>
      </c>
      <c r="C23" s="75">
        <f t="shared" si="0"/>
        <v>52040</v>
      </c>
      <c r="D23" s="76">
        <v>26.02</v>
      </c>
      <c r="E23" s="10"/>
      <c r="F23" s="9"/>
      <c r="G23" s="9"/>
      <c r="H23" s="9"/>
      <c r="I23" s="9"/>
    </row>
    <row r="24" spans="1:9">
      <c r="A24" s="9" t="s">
        <v>36</v>
      </c>
      <c r="B24" s="77" t="s">
        <v>319</v>
      </c>
      <c r="C24" s="75">
        <f t="shared" si="0"/>
        <v>37220</v>
      </c>
      <c r="D24" s="76">
        <v>18.61</v>
      </c>
      <c r="E24" s="10"/>
      <c r="F24" s="9"/>
      <c r="G24" s="9"/>
      <c r="H24" s="9"/>
      <c r="I24" s="9"/>
    </row>
    <row r="25" spans="1:9">
      <c r="A25" s="9" t="s">
        <v>37</v>
      </c>
      <c r="B25" s="74" t="s">
        <v>320</v>
      </c>
      <c r="C25" s="75">
        <f t="shared" si="0"/>
        <v>109280</v>
      </c>
      <c r="D25" s="76">
        <v>54.64</v>
      </c>
      <c r="E25" s="10"/>
      <c r="F25" s="9"/>
      <c r="G25" s="9"/>
      <c r="H25" s="9"/>
      <c r="I25" s="9"/>
    </row>
    <row r="26" spans="1:9">
      <c r="A26" s="9" t="s">
        <v>38</v>
      </c>
      <c r="B26" s="74" t="s">
        <v>321</v>
      </c>
      <c r="C26" s="75">
        <f t="shared" si="0"/>
        <v>57340</v>
      </c>
      <c r="D26" s="76">
        <v>28.67</v>
      </c>
      <c r="E26" s="10"/>
      <c r="F26" s="9"/>
      <c r="G26" s="9"/>
      <c r="H26" s="9"/>
      <c r="I26" s="9"/>
    </row>
    <row r="27" spans="1:9">
      <c r="A27" s="9" t="s">
        <v>39</v>
      </c>
      <c r="B27" s="74" t="s">
        <v>322</v>
      </c>
      <c r="C27" s="75">
        <f t="shared" si="0"/>
        <v>75620</v>
      </c>
      <c r="D27" s="76">
        <v>37.81</v>
      </c>
      <c r="E27" s="10"/>
      <c r="F27" s="9"/>
      <c r="G27" s="9"/>
      <c r="H27" s="9"/>
      <c r="I27" s="9"/>
    </row>
    <row r="28" spans="1:9">
      <c r="A28" s="9" t="s">
        <v>66</v>
      </c>
      <c r="B28" s="74" t="s">
        <v>323</v>
      </c>
      <c r="C28" s="75">
        <f t="shared" si="0"/>
        <v>39400</v>
      </c>
      <c r="D28" s="76">
        <v>19.7</v>
      </c>
      <c r="E28" s="10"/>
      <c r="F28" s="9"/>
      <c r="G28" s="9"/>
      <c r="H28" s="9"/>
      <c r="I28" s="9"/>
    </row>
    <row r="29" spans="1:9">
      <c r="A29" s="9" t="s">
        <v>67</v>
      </c>
      <c r="B29" s="74" t="s">
        <v>324</v>
      </c>
      <c r="C29" s="75">
        <f t="shared" si="0"/>
        <v>27920</v>
      </c>
      <c r="D29" s="76">
        <v>13.96</v>
      </c>
      <c r="E29" s="10"/>
      <c r="F29" s="9"/>
      <c r="G29" s="9"/>
      <c r="H29" s="9"/>
      <c r="I29" s="9"/>
    </row>
    <row r="30" spans="1:9">
      <c r="A30" s="9" t="s">
        <v>68</v>
      </c>
      <c r="B30" s="74" t="s">
        <v>550</v>
      </c>
      <c r="C30" s="75">
        <f t="shared" si="0"/>
        <v>109460</v>
      </c>
      <c r="D30" s="76">
        <v>54.73</v>
      </c>
      <c r="E30" s="10"/>
      <c r="F30" s="9"/>
      <c r="G30" s="9"/>
      <c r="H30" s="9"/>
      <c r="I30" s="9"/>
    </row>
    <row r="31" spans="1:9">
      <c r="A31" s="9" t="s">
        <v>69</v>
      </c>
      <c r="B31" s="74" t="s">
        <v>551</v>
      </c>
      <c r="C31" s="75">
        <f t="shared" si="0"/>
        <v>44000</v>
      </c>
      <c r="D31" s="76">
        <v>22</v>
      </c>
      <c r="E31" s="10"/>
      <c r="F31" s="9"/>
      <c r="G31" s="9"/>
      <c r="H31" s="9"/>
      <c r="I31" s="9"/>
    </row>
    <row r="32" spans="1:9">
      <c r="A32" s="9" t="s">
        <v>70</v>
      </c>
      <c r="B32" s="74" t="s">
        <v>552</v>
      </c>
      <c r="C32" s="75">
        <f t="shared" si="0"/>
        <v>39000</v>
      </c>
      <c r="D32" s="76">
        <v>19.5</v>
      </c>
      <c r="E32" s="10"/>
      <c r="F32" s="9"/>
      <c r="G32" s="9"/>
      <c r="H32" s="9"/>
      <c r="I32" s="9"/>
    </row>
    <row r="33" spans="1:9">
      <c r="A33" s="9" t="s">
        <v>71</v>
      </c>
      <c r="B33" s="83" t="s">
        <v>325</v>
      </c>
      <c r="C33" s="75">
        <f t="shared" si="0"/>
        <v>87880</v>
      </c>
      <c r="D33" s="76">
        <v>43.94</v>
      </c>
      <c r="E33" s="10"/>
      <c r="F33" s="9"/>
      <c r="G33" s="9"/>
      <c r="H33" s="9"/>
      <c r="I33" s="9"/>
    </row>
    <row r="34" spans="1:9">
      <c r="A34" s="9" t="s">
        <v>72</v>
      </c>
      <c r="B34" s="74" t="s">
        <v>326</v>
      </c>
      <c r="C34" s="75">
        <f t="shared" si="0"/>
        <v>92120</v>
      </c>
      <c r="D34" s="84">
        <v>46.06</v>
      </c>
      <c r="E34" s="10"/>
      <c r="F34" s="9"/>
      <c r="G34" s="9"/>
      <c r="H34" s="9"/>
      <c r="I34" s="9"/>
    </row>
    <row r="35" spans="1:9">
      <c r="A35" s="9" t="s">
        <v>73</v>
      </c>
      <c r="B35" s="74" t="s">
        <v>327</v>
      </c>
      <c r="C35" s="75">
        <f t="shared" si="0"/>
        <v>100540</v>
      </c>
      <c r="D35" s="84">
        <v>50.27</v>
      </c>
      <c r="E35" s="10"/>
      <c r="F35" s="9"/>
      <c r="G35" s="9"/>
      <c r="H35" s="9"/>
      <c r="I35" s="9"/>
    </row>
    <row r="36" spans="1:9">
      <c r="A36" s="9" t="s">
        <v>74</v>
      </c>
      <c r="B36" s="83" t="s">
        <v>328</v>
      </c>
      <c r="C36" s="75">
        <f t="shared" si="0"/>
        <v>104640</v>
      </c>
      <c r="D36" s="76">
        <v>52.32</v>
      </c>
      <c r="E36" s="10"/>
      <c r="F36" s="9"/>
      <c r="G36" s="9"/>
      <c r="H36" s="9"/>
      <c r="I36" s="9"/>
    </row>
    <row r="37" spans="1:9">
      <c r="A37" s="9" t="s">
        <v>75</v>
      </c>
      <c r="B37" s="77" t="s">
        <v>329</v>
      </c>
      <c r="C37" s="75">
        <f t="shared" si="0"/>
        <v>64760.000000000007</v>
      </c>
      <c r="D37" s="76">
        <v>32.380000000000003</v>
      </c>
      <c r="E37" s="10"/>
      <c r="F37" s="9"/>
      <c r="G37" s="9"/>
      <c r="H37" s="9"/>
      <c r="I37" s="9"/>
    </row>
    <row r="38" spans="1:9">
      <c r="A38" s="9" t="s">
        <v>76</v>
      </c>
      <c r="B38" s="74" t="s">
        <v>330</v>
      </c>
      <c r="C38" s="75">
        <f t="shared" si="0"/>
        <v>46400</v>
      </c>
      <c r="D38" s="76">
        <v>23.2</v>
      </c>
      <c r="E38" s="10"/>
      <c r="F38" s="9"/>
      <c r="G38" s="9"/>
      <c r="H38" s="9"/>
      <c r="I38" s="9"/>
    </row>
    <row r="39" spans="1:9">
      <c r="A39" s="9" t="s">
        <v>77</v>
      </c>
      <c r="B39" s="74" t="s">
        <v>331</v>
      </c>
      <c r="C39" s="75">
        <f t="shared" si="0"/>
        <v>62220</v>
      </c>
      <c r="D39" s="76">
        <v>31.11</v>
      </c>
      <c r="E39" s="10"/>
      <c r="F39" s="9"/>
      <c r="G39" s="9"/>
      <c r="H39" s="9"/>
      <c r="I39" s="9"/>
    </row>
    <row r="40" spans="1:9">
      <c r="A40" s="9" t="s">
        <v>78</v>
      </c>
      <c r="B40" s="74" t="s">
        <v>332</v>
      </c>
      <c r="C40" s="75">
        <f t="shared" si="0"/>
        <v>62560</v>
      </c>
      <c r="D40" s="76">
        <v>31.28</v>
      </c>
      <c r="E40" s="10"/>
      <c r="F40" s="9"/>
      <c r="G40" s="9"/>
      <c r="H40" s="9"/>
      <c r="I40" s="9"/>
    </row>
    <row r="41" spans="1:9">
      <c r="A41" s="9" t="s">
        <v>79</v>
      </c>
      <c r="B41" s="74" t="s">
        <v>333</v>
      </c>
      <c r="C41" s="75">
        <f t="shared" si="0"/>
        <v>61420</v>
      </c>
      <c r="D41" s="76">
        <v>30.71</v>
      </c>
      <c r="E41" s="10"/>
      <c r="F41" s="9"/>
      <c r="G41" s="9"/>
      <c r="H41" s="9"/>
      <c r="I41" s="9"/>
    </row>
    <row r="42" spans="1:9">
      <c r="A42" s="9" t="s">
        <v>80</v>
      </c>
      <c r="B42" s="74" t="s">
        <v>334</v>
      </c>
      <c r="C42" s="75">
        <f t="shared" si="0"/>
        <v>80700</v>
      </c>
      <c r="D42" s="76">
        <v>40.35</v>
      </c>
      <c r="E42" s="10"/>
      <c r="F42" s="9"/>
      <c r="G42" s="9"/>
      <c r="H42" s="9"/>
      <c r="I42" s="9"/>
    </row>
    <row r="43" spans="1:9">
      <c r="A43" s="9" t="s">
        <v>81</v>
      </c>
      <c r="B43" s="74" t="s">
        <v>335</v>
      </c>
      <c r="C43" s="75">
        <f t="shared" si="0"/>
        <v>88000</v>
      </c>
      <c r="D43" s="76">
        <v>44</v>
      </c>
      <c r="E43" s="10"/>
      <c r="F43" s="9"/>
      <c r="G43" s="9"/>
      <c r="H43" s="9"/>
      <c r="I43" s="9"/>
    </row>
    <row r="44" spans="1:9">
      <c r="A44" s="9" t="s">
        <v>82</v>
      </c>
      <c r="B44" s="74" t="s">
        <v>336</v>
      </c>
      <c r="C44" s="75">
        <f t="shared" si="0"/>
        <v>38940</v>
      </c>
      <c r="D44" s="76">
        <v>19.47</v>
      </c>
      <c r="E44" s="10"/>
      <c r="F44" s="9"/>
      <c r="G44" s="9"/>
      <c r="H44" s="9"/>
      <c r="I44" s="9"/>
    </row>
    <row r="45" spans="1:9">
      <c r="A45" s="9" t="s">
        <v>83</v>
      </c>
      <c r="B45" s="74" t="s">
        <v>337</v>
      </c>
      <c r="C45" s="75">
        <f t="shared" si="0"/>
        <v>114080</v>
      </c>
      <c r="D45" s="76">
        <v>57.04</v>
      </c>
      <c r="E45" s="10"/>
      <c r="F45" s="9"/>
      <c r="G45" s="9"/>
      <c r="H45" s="9"/>
      <c r="I45" s="9"/>
    </row>
    <row r="46" spans="1:9">
      <c r="A46" s="9" t="s">
        <v>84</v>
      </c>
      <c r="B46" s="74" t="s">
        <v>338</v>
      </c>
      <c r="C46" s="75">
        <f t="shared" si="0"/>
        <v>102000</v>
      </c>
      <c r="D46" s="76">
        <v>51</v>
      </c>
      <c r="E46" s="10"/>
      <c r="F46" s="9"/>
      <c r="G46" s="9"/>
      <c r="H46" s="9"/>
      <c r="I46" s="9"/>
    </row>
    <row r="47" spans="1:9">
      <c r="A47" s="9" t="s">
        <v>85</v>
      </c>
      <c r="B47" s="74" t="s">
        <v>339</v>
      </c>
      <c r="C47" s="75">
        <f t="shared" si="0"/>
        <v>80240</v>
      </c>
      <c r="D47" s="76">
        <v>40.119999999999997</v>
      </c>
      <c r="E47" s="10"/>
      <c r="F47" s="9"/>
      <c r="G47" s="9"/>
      <c r="H47" s="9"/>
      <c r="I47" s="9"/>
    </row>
    <row r="48" spans="1:9">
      <c r="A48" s="9" t="s">
        <v>86</v>
      </c>
      <c r="B48" s="74" t="s">
        <v>340</v>
      </c>
      <c r="C48" s="75">
        <f t="shared" si="0"/>
        <v>66500</v>
      </c>
      <c r="D48" s="76">
        <v>33.25</v>
      </c>
      <c r="E48" s="10"/>
      <c r="F48" s="9"/>
      <c r="G48" s="9"/>
      <c r="H48" s="9"/>
      <c r="I48" s="9"/>
    </row>
    <row r="49" spans="1:9">
      <c r="A49" s="9" t="s">
        <v>87</v>
      </c>
      <c r="B49" s="74" t="s">
        <v>341</v>
      </c>
      <c r="C49" s="75">
        <f t="shared" si="0"/>
        <v>88920</v>
      </c>
      <c r="D49" s="76">
        <v>44.46</v>
      </c>
      <c r="E49" s="10"/>
      <c r="F49" s="9"/>
      <c r="G49" s="9"/>
      <c r="H49" s="9"/>
      <c r="I49" s="9"/>
    </row>
    <row r="50" spans="1:9">
      <c r="A50" s="9" t="s">
        <v>88</v>
      </c>
      <c r="B50" s="74" t="s">
        <v>342</v>
      </c>
      <c r="C50" s="75">
        <f t="shared" si="0"/>
        <v>48940</v>
      </c>
      <c r="D50" s="76">
        <v>24.47</v>
      </c>
      <c r="E50" s="10"/>
      <c r="F50" s="9"/>
      <c r="G50" s="9"/>
      <c r="H50" s="9"/>
      <c r="I50" s="9"/>
    </row>
    <row r="51" spans="1:9">
      <c r="A51" s="9" t="s">
        <v>89</v>
      </c>
      <c r="B51" s="74" t="s">
        <v>343</v>
      </c>
      <c r="C51" s="75">
        <f t="shared" si="0"/>
        <v>26900</v>
      </c>
      <c r="D51" s="76">
        <v>13.45</v>
      </c>
      <c r="E51" s="10"/>
      <c r="F51" s="9"/>
      <c r="G51" s="9"/>
      <c r="H51" s="9"/>
      <c r="I51" s="9"/>
    </row>
    <row r="52" spans="1:9">
      <c r="A52" s="9" t="s">
        <v>90</v>
      </c>
      <c r="B52" s="77" t="s">
        <v>344</v>
      </c>
      <c r="C52" s="75">
        <f t="shared" si="0"/>
        <v>49000</v>
      </c>
      <c r="D52" s="79">
        <v>24.5</v>
      </c>
      <c r="E52" s="10"/>
      <c r="F52" s="9"/>
      <c r="G52" s="9"/>
      <c r="H52" s="9"/>
      <c r="I52" s="9"/>
    </row>
    <row r="53" spans="1:9">
      <c r="A53" s="9" t="s">
        <v>91</v>
      </c>
      <c r="B53" s="74" t="s">
        <v>345</v>
      </c>
      <c r="C53" s="75">
        <f t="shared" si="0"/>
        <v>30080</v>
      </c>
      <c r="D53" s="76">
        <v>15.04</v>
      </c>
      <c r="E53" s="10"/>
      <c r="F53" s="9"/>
      <c r="G53" s="9"/>
      <c r="H53" s="9"/>
      <c r="I53" s="9"/>
    </row>
    <row r="54" spans="1:9">
      <c r="A54" s="9" t="s">
        <v>92</v>
      </c>
      <c r="B54" s="74" t="s">
        <v>346</v>
      </c>
      <c r="C54" s="75">
        <f t="shared" si="0"/>
        <v>59260</v>
      </c>
      <c r="D54" s="76">
        <v>29.63</v>
      </c>
      <c r="E54" s="10"/>
      <c r="F54" s="9"/>
      <c r="G54" s="9"/>
      <c r="H54" s="9"/>
      <c r="I54" s="9"/>
    </row>
    <row r="55" spans="1:9">
      <c r="A55" s="9" t="s">
        <v>93</v>
      </c>
      <c r="B55" s="74" t="s">
        <v>347</v>
      </c>
      <c r="C55" s="75">
        <f t="shared" si="0"/>
        <v>43880</v>
      </c>
      <c r="D55" s="76">
        <v>21.94</v>
      </c>
      <c r="E55" s="10"/>
      <c r="F55" s="9"/>
      <c r="G55" s="9"/>
      <c r="H55" s="9"/>
      <c r="I55" s="9"/>
    </row>
    <row r="56" spans="1:9">
      <c r="A56" s="9" t="s">
        <v>94</v>
      </c>
      <c r="B56" s="74" t="s">
        <v>348</v>
      </c>
      <c r="C56" s="75">
        <f t="shared" si="0"/>
        <v>60000</v>
      </c>
      <c r="D56" s="76">
        <v>30</v>
      </c>
      <c r="E56" s="10"/>
      <c r="F56" s="9"/>
      <c r="G56" s="9"/>
      <c r="H56" s="9"/>
      <c r="I56" s="9"/>
    </row>
    <row r="57" spans="1:9">
      <c r="A57" s="9" t="s">
        <v>95</v>
      </c>
      <c r="B57" s="74" t="s">
        <v>349</v>
      </c>
      <c r="C57" s="75">
        <f t="shared" si="0"/>
        <v>87160</v>
      </c>
      <c r="D57" s="76">
        <v>43.58</v>
      </c>
      <c r="E57" s="10"/>
      <c r="F57" s="9"/>
      <c r="G57" s="9"/>
      <c r="H57" s="9"/>
      <c r="I57" s="9"/>
    </row>
    <row r="58" spans="1:9">
      <c r="A58" s="9" t="s">
        <v>96</v>
      </c>
      <c r="B58" s="74" t="s">
        <v>350</v>
      </c>
      <c r="C58" s="75">
        <f t="shared" si="0"/>
        <v>68860</v>
      </c>
      <c r="D58" s="76">
        <v>34.43</v>
      </c>
      <c r="E58" s="10"/>
      <c r="F58" s="9"/>
      <c r="G58" s="9"/>
      <c r="H58" s="9"/>
      <c r="I58" s="9"/>
    </row>
    <row r="59" spans="1:9">
      <c r="A59" s="9" t="s">
        <v>97</v>
      </c>
      <c r="B59" s="77" t="s">
        <v>351</v>
      </c>
      <c r="C59" s="75">
        <f t="shared" si="0"/>
        <v>37720</v>
      </c>
      <c r="D59" s="78">
        <v>18.86</v>
      </c>
      <c r="E59" s="10"/>
      <c r="F59" s="9"/>
      <c r="G59" s="9"/>
      <c r="H59" s="9"/>
      <c r="I59" s="9"/>
    </row>
    <row r="60" spans="1:9">
      <c r="A60" s="9" t="s">
        <v>98</v>
      </c>
      <c r="B60" s="74" t="s">
        <v>352</v>
      </c>
      <c r="C60" s="75">
        <f t="shared" si="0"/>
        <v>70760</v>
      </c>
      <c r="D60" s="76">
        <v>35.380000000000003</v>
      </c>
      <c r="E60" s="10"/>
      <c r="F60" s="9"/>
      <c r="G60" s="9"/>
      <c r="H60" s="9"/>
      <c r="I60" s="9"/>
    </row>
    <row r="61" spans="1:9">
      <c r="A61" s="9" t="s">
        <v>99</v>
      </c>
      <c r="B61" s="74" t="s">
        <v>353</v>
      </c>
      <c r="C61" s="75">
        <f t="shared" si="0"/>
        <v>90600</v>
      </c>
      <c r="D61" s="76">
        <v>45.3</v>
      </c>
      <c r="E61" s="10"/>
      <c r="F61" s="9"/>
      <c r="G61" s="9"/>
      <c r="H61" s="9"/>
      <c r="I61" s="9"/>
    </row>
    <row r="62" spans="1:9">
      <c r="A62" s="9" t="s">
        <v>100</v>
      </c>
      <c r="B62" s="74" t="s">
        <v>354</v>
      </c>
      <c r="C62" s="75">
        <f t="shared" si="0"/>
        <v>111000</v>
      </c>
      <c r="D62" s="76">
        <v>55.5</v>
      </c>
      <c r="E62" s="10"/>
      <c r="F62" s="9"/>
      <c r="G62" s="9"/>
      <c r="H62" s="9"/>
      <c r="I62" s="9"/>
    </row>
    <row r="63" spans="1:9">
      <c r="A63" s="9" t="s">
        <v>101</v>
      </c>
      <c r="B63" s="77" t="s">
        <v>355</v>
      </c>
      <c r="C63" s="75">
        <f t="shared" si="0"/>
        <v>46720</v>
      </c>
      <c r="D63" s="85">
        <v>23.36</v>
      </c>
      <c r="E63" s="10"/>
      <c r="F63" s="9"/>
      <c r="G63" s="9"/>
      <c r="H63" s="9"/>
      <c r="I63" s="9"/>
    </row>
    <row r="64" spans="1:9">
      <c r="A64" s="9" t="s">
        <v>102</v>
      </c>
      <c r="B64" s="77" t="s">
        <v>356</v>
      </c>
      <c r="C64" s="75">
        <f t="shared" si="0"/>
        <v>49800</v>
      </c>
      <c r="D64" s="79">
        <v>24.9</v>
      </c>
      <c r="E64" s="10"/>
      <c r="F64" s="9"/>
      <c r="G64" s="9"/>
      <c r="H64" s="9"/>
      <c r="I64" s="9"/>
    </row>
    <row r="65" spans="1:9">
      <c r="A65" s="9" t="s">
        <v>103</v>
      </c>
      <c r="B65" s="74" t="s">
        <v>357</v>
      </c>
      <c r="C65" s="75">
        <f t="shared" si="0"/>
        <v>74540</v>
      </c>
      <c r="D65" s="76">
        <v>37.270000000000003</v>
      </c>
      <c r="E65" s="10"/>
      <c r="F65" s="9"/>
      <c r="G65" s="9"/>
      <c r="H65" s="9"/>
      <c r="I65" s="9"/>
    </row>
    <row r="66" spans="1:9">
      <c r="A66" s="9" t="s">
        <v>104</v>
      </c>
      <c r="B66" s="74" t="s">
        <v>358</v>
      </c>
      <c r="C66" s="75">
        <f t="shared" si="0"/>
        <v>78060</v>
      </c>
      <c r="D66" s="76">
        <v>39.03</v>
      </c>
      <c r="E66" s="10"/>
      <c r="F66" s="9"/>
      <c r="G66" s="9"/>
      <c r="H66" s="9"/>
      <c r="I66" s="9"/>
    </row>
    <row r="67" spans="1:9">
      <c r="A67" s="9" t="s">
        <v>105</v>
      </c>
      <c r="B67" s="74" t="s">
        <v>359</v>
      </c>
      <c r="C67" s="75">
        <f t="shared" ref="C67:C130" si="1">D67*2000</f>
        <v>112320</v>
      </c>
      <c r="D67" s="76">
        <v>56.16</v>
      </c>
      <c r="E67" s="10"/>
      <c r="F67" s="9"/>
      <c r="G67" s="9"/>
      <c r="H67" s="9"/>
      <c r="I67" s="9"/>
    </row>
    <row r="68" spans="1:9">
      <c r="A68" s="9" t="s">
        <v>106</v>
      </c>
      <c r="B68" s="74" t="s">
        <v>360</v>
      </c>
      <c r="C68" s="75">
        <f t="shared" si="1"/>
        <v>100880</v>
      </c>
      <c r="D68" s="76">
        <v>50.44</v>
      </c>
      <c r="E68" s="10"/>
      <c r="F68" s="9"/>
      <c r="G68" s="9"/>
      <c r="H68" s="9"/>
      <c r="I68" s="9"/>
    </row>
    <row r="69" spans="1:9">
      <c r="A69" s="9" t="s">
        <v>107</v>
      </c>
      <c r="B69" s="74" t="s">
        <v>361</v>
      </c>
      <c r="C69" s="75">
        <f t="shared" si="1"/>
        <v>112220</v>
      </c>
      <c r="D69" s="76">
        <v>56.11</v>
      </c>
      <c r="E69" s="10"/>
      <c r="F69" s="9"/>
      <c r="G69" s="9"/>
      <c r="H69" s="9"/>
      <c r="I69" s="9"/>
    </row>
    <row r="70" spans="1:9">
      <c r="A70" s="9" t="s">
        <v>108</v>
      </c>
      <c r="B70" s="74" t="s">
        <v>362</v>
      </c>
      <c r="C70" s="75">
        <f t="shared" si="1"/>
        <v>105100</v>
      </c>
      <c r="D70" s="76">
        <v>52.55</v>
      </c>
      <c r="E70" s="10"/>
      <c r="F70" s="9"/>
      <c r="G70" s="9"/>
      <c r="H70" s="9"/>
      <c r="I70" s="9"/>
    </row>
    <row r="71" spans="1:9">
      <c r="A71" s="9" t="s">
        <v>109</v>
      </c>
      <c r="B71" s="77" t="s">
        <v>363</v>
      </c>
      <c r="C71" s="75">
        <f t="shared" si="1"/>
        <v>145140</v>
      </c>
      <c r="D71" s="76">
        <v>72.569999999999993</v>
      </c>
      <c r="E71" s="10"/>
      <c r="F71" s="9"/>
      <c r="G71" s="9"/>
      <c r="H71" s="9"/>
      <c r="I71" s="9"/>
    </row>
    <row r="72" spans="1:9">
      <c r="A72" s="9" t="s">
        <v>110</v>
      </c>
      <c r="B72" s="77" t="s">
        <v>364</v>
      </c>
      <c r="C72" s="75">
        <f t="shared" si="1"/>
        <v>80000</v>
      </c>
      <c r="D72" s="76">
        <v>40</v>
      </c>
      <c r="E72" s="10"/>
      <c r="F72" s="9"/>
      <c r="G72" s="9"/>
      <c r="H72" s="9"/>
      <c r="I72" s="9"/>
    </row>
    <row r="73" spans="1:9">
      <c r="A73" s="9" t="s">
        <v>111</v>
      </c>
      <c r="B73" s="74" t="s">
        <v>365</v>
      </c>
      <c r="C73" s="75">
        <f t="shared" si="1"/>
        <v>59920</v>
      </c>
      <c r="D73" s="76">
        <v>29.96</v>
      </c>
      <c r="E73" s="10"/>
      <c r="F73" s="9"/>
      <c r="G73" s="9"/>
      <c r="H73" s="9"/>
      <c r="I73" s="9"/>
    </row>
    <row r="74" spans="1:9">
      <c r="A74" s="9" t="s">
        <v>112</v>
      </c>
      <c r="B74" s="74" t="s">
        <v>366</v>
      </c>
      <c r="C74" s="75">
        <f t="shared" si="1"/>
        <v>84360</v>
      </c>
      <c r="D74" s="76">
        <v>42.18</v>
      </c>
      <c r="E74" s="10"/>
      <c r="F74" s="9"/>
      <c r="G74" s="9"/>
      <c r="H74" s="9"/>
      <c r="I74" s="9"/>
    </row>
    <row r="75" spans="1:9">
      <c r="A75" s="9" t="s">
        <v>113</v>
      </c>
      <c r="B75" s="77" t="s">
        <v>367</v>
      </c>
      <c r="C75" s="75">
        <f t="shared" si="1"/>
        <v>59340</v>
      </c>
      <c r="D75" s="78">
        <v>29.67</v>
      </c>
      <c r="E75" s="10"/>
      <c r="F75" s="9"/>
      <c r="G75" s="9"/>
      <c r="H75" s="9"/>
      <c r="I75" s="9"/>
    </row>
    <row r="76" spans="1:9">
      <c r="A76" s="9" t="s">
        <v>114</v>
      </c>
      <c r="B76" s="74" t="s">
        <v>368</v>
      </c>
      <c r="C76" s="75">
        <f t="shared" si="1"/>
        <v>79120</v>
      </c>
      <c r="D76" s="76">
        <v>39.56</v>
      </c>
      <c r="E76" s="10"/>
      <c r="F76" s="9"/>
      <c r="G76" s="9"/>
      <c r="H76" s="9"/>
      <c r="I76" s="9"/>
    </row>
    <row r="77" spans="1:9">
      <c r="A77" s="9" t="s">
        <v>115</v>
      </c>
      <c r="B77" s="77" t="s">
        <v>369</v>
      </c>
      <c r="C77" s="75">
        <f t="shared" si="1"/>
        <v>83500</v>
      </c>
      <c r="D77" s="76">
        <v>41.75</v>
      </c>
      <c r="E77" s="10"/>
      <c r="F77" s="9"/>
      <c r="G77" s="9"/>
      <c r="H77" s="9"/>
      <c r="I77" s="9"/>
    </row>
    <row r="78" spans="1:9">
      <c r="A78" s="9" t="s">
        <v>116</v>
      </c>
      <c r="B78" s="77" t="s">
        <v>370</v>
      </c>
      <c r="C78" s="75">
        <f t="shared" si="1"/>
        <v>46700</v>
      </c>
      <c r="D78" s="76">
        <v>23.35</v>
      </c>
      <c r="E78" s="10"/>
      <c r="F78" s="9"/>
      <c r="G78" s="9"/>
      <c r="H78" s="9"/>
      <c r="I78" s="9"/>
    </row>
    <row r="79" spans="1:9">
      <c r="A79" s="9" t="s">
        <v>117</v>
      </c>
      <c r="B79" s="77" t="s">
        <v>371</v>
      </c>
      <c r="C79" s="75">
        <f t="shared" si="1"/>
        <v>110860</v>
      </c>
      <c r="D79" s="76">
        <v>55.43</v>
      </c>
      <c r="E79" s="10"/>
      <c r="F79" s="9"/>
      <c r="G79" s="9"/>
      <c r="H79" s="9"/>
      <c r="I79" s="9"/>
    </row>
    <row r="80" spans="1:9">
      <c r="A80" s="9" t="s">
        <v>118</v>
      </c>
      <c r="B80" s="77" t="s">
        <v>372</v>
      </c>
      <c r="C80" s="75">
        <f t="shared" si="1"/>
        <v>75340</v>
      </c>
      <c r="D80" s="76">
        <v>37.67</v>
      </c>
      <c r="E80" s="10"/>
      <c r="F80" s="9"/>
      <c r="G80" s="9"/>
      <c r="H80" s="9"/>
      <c r="I80" s="9"/>
    </row>
    <row r="81" spans="1:9">
      <c r="A81" s="9" t="s">
        <v>119</v>
      </c>
      <c r="B81" s="74" t="s">
        <v>373</v>
      </c>
      <c r="C81" s="75">
        <f t="shared" si="1"/>
        <v>61200</v>
      </c>
      <c r="D81" s="76">
        <v>30.6</v>
      </c>
      <c r="E81" s="10"/>
      <c r="F81" s="9"/>
      <c r="G81" s="9"/>
      <c r="H81" s="9"/>
      <c r="I81" s="9"/>
    </row>
    <row r="82" spans="1:9">
      <c r="A82" s="9" t="s">
        <v>120</v>
      </c>
      <c r="B82" s="74" t="s">
        <v>374</v>
      </c>
      <c r="C82" s="75">
        <f t="shared" si="1"/>
        <v>93460</v>
      </c>
      <c r="D82" s="76">
        <v>46.73</v>
      </c>
      <c r="E82" s="10"/>
      <c r="F82" s="9"/>
      <c r="G82" s="9"/>
      <c r="H82" s="9"/>
      <c r="I82" s="9"/>
    </row>
    <row r="83" spans="1:9">
      <c r="A83" s="9" t="s">
        <v>121</v>
      </c>
      <c r="B83" s="74" t="s">
        <v>375</v>
      </c>
      <c r="C83" s="75">
        <f t="shared" si="1"/>
        <v>48820</v>
      </c>
      <c r="D83" s="76">
        <v>24.41</v>
      </c>
      <c r="E83" s="10"/>
      <c r="F83" s="9"/>
      <c r="G83" s="9"/>
      <c r="H83" s="9"/>
      <c r="I83" s="9"/>
    </row>
    <row r="84" spans="1:9">
      <c r="A84" s="9" t="s">
        <v>122</v>
      </c>
      <c r="B84" s="74" t="s">
        <v>376</v>
      </c>
      <c r="C84" s="75">
        <f t="shared" si="1"/>
        <v>26500</v>
      </c>
      <c r="D84" s="76">
        <v>13.25</v>
      </c>
      <c r="E84" s="10"/>
      <c r="F84" s="9"/>
      <c r="G84" s="9"/>
      <c r="H84" s="9"/>
      <c r="I84" s="9"/>
    </row>
    <row r="85" spans="1:9">
      <c r="A85" s="9" t="s">
        <v>123</v>
      </c>
      <c r="B85" s="74" t="s">
        <v>377</v>
      </c>
      <c r="C85" s="75">
        <f t="shared" si="1"/>
        <v>100000</v>
      </c>
      <c r="D85" s="76">
        <v>50</v>
      </c>
      <c r="E85" s="10"/>
      <c r="F85" s="9"/>
      <c r="G85" s="9"/>
      <c r="H85" s="9"/>
      <c r="I85" s="9"/>
    </row>
    <row r="86" spans="1:9">
      <c r="A86" s="9" t="s">
        <v>124</v>
      </c>
      <c r="B86" s="74" t="s">
        <v>378</v>
      </c>
      <c r="C86" s="75">
        <f t="shared" si="1"/>
        <v>80000</v>
      </c>
      <c r="D86" s="76">
        <v>40</v>
      </c>
      <c r="E86" s="10"/>
      <c r="F86" s="9"/>
      <c r="G86" s="9"/>
      <c r="H86" s="9"/>
      <c r="I86" s="9"/>
    </row>
    <row r="87" spans="1:9">
      <c r="A87" s="9" t="s">
        <v>125</v>
      </c>
      <c r="B87" s="74" t="s">
        <v>379</v>
      </c>
      <c r="C87" s="75">
        <f t="shared" si="1"/>
        <v>97640</v>
      </c>
      <c r="D87" s="76">
        <v>48.82</v>
      </c>
      <c r="E87" s="10"/>
      <c r="F87" s="9"/>
      <c r="G87" s="9"/>
      <c r="H87" s="9"/>
      <c r="I87" s="9"/>
    </row>
    <row r="88" spans="1:9">
      <c r="A88" s="9" t="s">
        <v>126</v>
      </c>
      <c r="B88" s="74" t="s">
        <v>380</v>
      </c>
      <c r="C88" s="75">
        <f t="shared" si="1"/>
        <v>53940</v>
      </c>
      <c r="D88" s="76">
        <v>26.97</v>
      </c>
      <c r="E88" s="10"/>
      <c r="F88" s="9"/>
      <c r="G88" s="9"/>
      <c r="H88" s="9"/>
      <c r="I88" s="9"/>
    </row>
    <row r="89" spans="1:9">
      <c r="A89" s="9" t="s">
        <v>127</v>
      </c>
      <c r="B89" s="74" t="s">
        <v>381</v>
      </c>
      <c r="C89" s="75">
        <f t="shared" si="1"/>
        <v>83800</v>
      </c>
      <c r="D89" s="76">
        <v>41.9</v>
      </c>
      <c r="E89" s="10"/>
      <c r="F89" s="9"/>
      <c r="G89" s="9"/>
      <c r="H89" s="9"/>
      <c r="I89" s="9"/>
    </row>
    <row r="90" spans="1:9">
      <c r="A90" s="9" t="s">
        <v>128</v>
      </c>
      <c r="B90" s="74" t="s">
        <v>382</v>
      </c>
      <c r="C90" s="75">
        <f t="shared" si="1"/>
        <v>97000</v>
      </c>
      <c r="D90" s="76">
        <v>48.5</v>
      </c>
      <c r="E90" s="10"/>
      <c r="F90" s="9"/>
      <c r="G90" s="9"/>
      <c r="H90" s="9"/>
      <c r="I90" s="9"/>
    </row>
    <row r="91" spans="1:9">
      <c r="A91" s="9" t="s">
        <v>129</v>
      </c>
      <c r="B91" s="74" t="s">
        <v>383</v>
      </c>
      <c r="C91" s="75">
        <f t="shared" si="1"/>
        <v>62400</v>
      </c>
      <c r="D91" s="76">
        <v>31.2</v>
      </c>
      <c r="E91" s="10"/>
      <c r="F91" s="9"/>
      <c r="G91" s="9"/>
      <c r="H91" s="9"/>
      <c r="I91" s="9"/>
    </row>
    <row r="92" spans="1:9">
      <c r="A92" s="9" t="s">
        <v>130</v>
      </c>
      <c r="B92" s="74" t="s">
        <v>384</v>
      </c>
      <c r="C92" s="75">
        <f t="shared" si="1"/>
        <v>115100</v>
      </c>
      <c r="D92" s="76">
        <v>57.55</v>
      </c>
      <c r="E92" s="10"/>
      <c r="F92" s="9"/>
      <c r="G92" s="9"/>
      <c r="H92" s="9"/>
      <c r="I92" s="9"/>
    </row>
    <row r="93" spans="1:9">
      <c r="A93" s="9" t="s">
        <v>131</v>
      </c>
      <c r="B93" s="74" t="s">
        <v>385</v>
      </c>
      <c r="C93" s="75">
        <f t="shared" si="1"/>
        <v>101180</v>
      </c>
      <c r="D93" s="76">
        <v>50.59</v>
      </c>
      <c r="E93" s="10"/>
      <c r="F93" s="9"/>
      <c r="G93" s="9"/>
      <c r="H93" s="9"/>
      <c r="I93" s="9"/>
    </row>
    <row r="94" spans="1:9">
      <c r="A94" s="9" t="s">
        <v>132</v>
      </c>
      <c r="B94" s="83" t="s">
        <v>386</v>
      </c>
      <c r="C94" s="75">
        <f t="shared" si="1"/>
        <v>85260</v>
      </c>
      <c r="D94" s="76">
        <v>42.63</v>
      </c>
      <c r="E94" s="10"/>
      <c r="F94" s="9"/>
      <c r="G94" s="9"/>
      <c r="H94" s="9"/>
      <c r="I94" s="9"/>
    </row>
    <row r="95" spans="1:9">
      <c r="A95" s="9" t="s">
        <v>133</v>
      </c>
      <c r="B95" s="74" t="s">
        <v>387</v>
      </c>
      <c r="C95" s="75">
        <f t="shared" si="1"/>
        <v>74400</v>
      </c>
      <c r="D95" s="76">
        <v>37.200000000000003</v>
      </c>
      <c r="E95" s="10"/>
      <c r="F95" s="9"/>
      <c r="G95" s="9"/>
      <c r="H95" s="9"/>
      <c r="I95" s="9"/>
    </row>
    <row r="96" spans="1:9">
      <c r="A96" s="9" t="s">
        <v>134</v>
      </c>
      <c r="B96" s="74" t="s">
        <v>388</v>
      </c>
      <c r="C96" s="75">
        <f t="shared" si="1"/>
        <v>23760</v>
      </c>
      <c r="D96" s="76">
        <v>11.88</v>
      </c>
      <c r="E96" s="10"/>
      <c r="F96" s="9"/>
      <c r="G96" s="9"/>
      <c r="H96" s="9"/>
      <c r="I96" s="9"/>
    </row>
    <row r="97" spans="1:9">
      <c r="A97" s="9" t="s">
        <v>135</v>
      </c>
      <c r="B97" s="74" t="s">
        <v>389</v>
      </c>
      <c r="C97" s="75">
        <f t="shared" si="1"/>
        <v>40280</v>
      </c>
      <c r="D97" s="76">
        <v>20.14</v>
      </c>
      <c r="E97" s="10"/>
      <c r="F97" s="9"/>
      <c r="G97" s="9"/>
      <c r="H97" s="9"/>
      <c r="I97" s="9"/>
    </row>
    <row r="98" spans="1:9">
      <c r="A98" s="9" t="s">
        <v>136</v>
      </c>
      <c r="B98" s="74" t="s">
        <v>390</v>
      </c>
      <c r="C98" s="75">
        <f t="shared" si="1"/>
        <v>96280</v>
      </c>
      <c r="D98" s="76">
        <v>48.14</v>
      </c>
      <c r="E98" s="10"/>
      <c r="F98" s="9"/>
      <c r="G98" s="9"/>
      <c r="H98" s="9"/>
      <c r="I98" s="9"/>
    </row>
    <row r="99" spans="1:9">
      <c r="A99" s="9" t="s">
        <v>137</v>
      </c>
      <c r="B99" s="74" t="s">
        <v>391</v>
      </c>
      <c r="C99" s="75">
        <f t="shared" si="1"/>
        <v>92420</v>
      </c>
      <c r="D99" s="76">
        <v>46.21</v>
      </c>
      <c r="E99" s="10"/>
      <c r="F99" s="9"/>
      <c r="G99" s="9"/>
      <c r="H99" s="9"/>
      <c r="I99" s="9"/>
    </row>
    <row r="100" spans="1:9">
      <c r="A100" s="9" t="s">
        <v>138</v>
      </c>
      <c r="B100" s="74" t="s">
        <v>392</v>
      </c>
      <c r="C100" s="75">
        <f t="shared" si="1"/>
        <v>123420</v>
      </c>
      <c r="D100" s="76">
        <v>61.71</v>
      </c>
      <c r="E100" s="10"/>
      <c r="F100" s="9"/>
      <c r="G100" s="9"/>
      <c r="H100" s="9"/>
      <c r="I100" s="9"/>
    </row>
    <row r="101" spans="1:9">
      <c r="A101" s="9" t="s">
        <v>139</v>
      </c>
      <c r="B101" s="74" t="s">
        <v>393</v>
      </c>
      <c r="C101" s="75">
        <f t="shared" si="1"/>
        <v>133460</v>
      </c>
      <c r="D101" s="76">
        <v>66.73</v>
      </c>
      <c r="E101" s="10"/>
      <c r="F101" s="9"/>
      <c r="G101" s="9"/>
      <c r="H101" s="9"/>
      <c r="I101" s="9"/>
    </row>
    <row r="102" spans="1:9">
      <c r="A102" s="9" t="s">
        <v>140</v>
      </c>
      <c r="B102" s="74" t="s">
        <v>394</v>
      </c>
      <c r="C102" s="75">
        <f t="shared" si="1"/>
        <v>74000</v>
      </c>
      <c r="D102" s="76">
        <v>37</v>
      </c>
      <c r="E102" s="10"/>
      <c r="F102" s="9"/>
      <c r="G102" s="9"/>
      <c r="H102" s="9"/>
      <c r="I102" s="9"/>
    </row>
    <row r="103" spans="1:9">
      <c r="A103" s="9" t="s">
        <v>141</v>
      </c>
      <c r="B103" s="74" t="s">
        <v>395</v>
      </c>
      <c r="C103" s="75">
        <f t="shared" si="1"/>
        <v>112400</v>
      </c>
      <c r="D103" s="76">
        <v>56.2</v>
      </c>
      <c r="E103" s="10"/>
      <c r="F103" s="9"/>
      <c r="G103" s="9"/>
      <c r="H103" s="9"/>
      <c r="I103" s="9"/>
    </row>
    <row r="104" spans="1:9">
      <c r="A104" s="9" t="s">
        <v>142</v>
      </c>
      <c r="B104" s="74" t="s">
        <v>396</v>
      </c>
      <c r="C104" s="75">
        <f t="shared" si="1"/>
        <v>84900</v>
      </c>
      <c r="D104" s="76">
        <v>42.45</v>
      </c>
      <c r="E104" s="10"/>
      <c r="F104" s="9"/>
      <c r="G104" s="9"/>
      <c r="H104" s="9"/>
      <c r="I104" s="9"/>
    </row>
    <row r="105" spans="1:9">
      <c r="A105" s="9" t="s">
        <v>143</v>
      </c>
      <c r="B105" s="74" t="s">
        <v>397</v>
      </c>
      <c r="C105" s="75">
        <f t="shared" si="1"/>
        <v>89380</v>
      </c>
      <c r="D105" s="76">
        <v>44.69</v>
      </c>
      <c r="E105" s="10"/>
      <c r="F105" s="9"/>
      <c r="G105" s="9"/>
      <c r="H105" s="9"/>
      <c r="I105" s="9"/>
    </row>
    <row r="106" spans="1:9">
      <c r="A106" s="9" t="s">
        <v>144</v>
      </c>
      <c r="B106" s="74" t="s">
        <v>398</v>
      </c>
      <c r="C106" s="75">
        <f t="shared" si="1"/>
        <v>91680</v>
      </c>
      <c r="D106" s="76">
        <v>45.84</v>
      </c>
      <c r="E106" s="10"/>
      <c r="F106" s="9"/>
      <c r="G106" s="9"/>
      <c r="H106" s="9"/>
      <c r="I106" s="9"/>
    </row>
    <row r="107" spans="1:9">
      <c r="A107" s="9" t="s">
        <v>145</v>
      </c>
      <c r="B107" s="74" t="s">
        <v>399</v>
      </c>
      <c r="C107" s="75">
        <f t="shared" si="1"/>
        <v>98140</v>
      </c>
      <c r="D107" s="76">
        <v>49.07</v>
      </c>
      <c r="E107" s="10"/>
      <c r="F107" s="9"/>
      <c r="G107" s="9"/>
      <c r="H107" s="9"/>
      <c r="I107" s="9"/>
    </row>
    <row r="108" spans="1:9">
      <c r="A108" s="9" t="s">
        <v>146</v>
      </c>
      <c r="B108" s="74" t="s">
        <v>400</v>
      </c>
      <c r="C108" s="75">
        <f t="shared" si="1"/>
        <v>90900</v>
      </c>
      <c r="D108" s="76">
        <v>45.45</v>
      </c>
      <c r="E108" s="10"/>
      <c r="F108" s="9"/>
      <c r="G108" s="9"/>
      <c r="H108" s="9"/>
      <c r="I108" s="9"/>
    </row>
    <row r="109" spans="1:9">
      <c r="A109" s="9" t="s">
        <v>147</v>
      </c>
      <c r="B109" s="74" t="s">
        <v>401</v>
      </c>
      <c r="C109" s="75">
        <f t="shared" si="1"/>
        <v>84480</v>
      </c>
      <c r="D109" s="76">
        <v>42.24</v>
      </c>
      <c r="E109" s="10"/>
      <c r="F109" s="9"/>
      <c r="G109" s="9"/>
      <c r="H109" s="9"/>
      <c r="I109" s="9"/>
    </row>
    <row r="110" spans="1:9">
      <c r="A110" s="9" t="s">
        <v>148</v>
      </c>
      <c r="B110" s="74" t="s">
        <v>402</v>
      </c>
      <c r="C110" s="75">
        <f t="shared" si="1"/>
        <v>55500</v>
      </c>
      <c r="D110" s="76">
        <v>27.75</v>
      </c>
      <c r="E110" s="10"/>
      <c r="F110" s="9"/>
      <c r="G110" s="9"/>
      <c r="H110" s="9"/>
      <c r="I110" s="9"/>
    </row>
    <row r="111" spans="1:9">
      <c r="A111" s="9" t="s">
        <v>149</v>
      </c>
      <c r="B111" s="74" t="s">
        <v>403</v>
      </c>
      <c r="C111" s="75">
        <f t="shared" si="1"/>
        <v>62600</v>
      </c>
      <c r="D111" s="76">
        <v>31.3</v>
      </c>
      <c r="E111" s="10"/>
      <c r="F111" s="9"/>
      <c r="G111" s="9"/>
      <c r="H111" s="9"/>
      <c r="I111" s="9"/>
    </row>
    <row r="112" spans="1:9">
      <c r="A112" s="9" t="s">
        <v>150</v>
      </c>
      <c r="B112" s="74" t="s">
        <v>404</v>
      </c>
      <c r="C112" s="75">
        <f t="shared" si="1"/>
        <v>79540</v>
      </c>
      <c r="D112" s="76">
        <v>39.770000000000003</v>
      </c>
      <c r="E112" s="10"/>
      <c r="F112" s="9"/>
      <c r="G112" s="9"/>
      <c r="H112" s="9"/>
      <c r="I112" s="9"/>
    </row>
    <row r="113" spans="1:9">
      <c r="A113" s="9" t="s">
        <v>151</v>
      </c>
      <c r="B113" s="74" t="s">
        <v>405</v>
      </c>
      <c r="C113" s="75">
        <f t="shared" si="1"/>
        <v>83420</v>
      </c>
      <c r="D113" s="76">
        <v>41.71</v>
      </c>
      <c r="E113" s="10"/>
      <c r="F113" s="9"/>
      <c r="G113" s="9"/>
      <c r="H113" s="9"/>
      <c r="I113" s="9"/>
    </row>
    <row r="114" spans="1:9">
      <c r="A114" s="9" t="s">
        <v>152</v>
      </c>
      <c r="B114" s="74" t="s">
        <v>406</v>
      </c>
      <c r="C114" s="75">
        <f t="shared" si="1"/>
        <v>85680</v>
      </c>
      <c r="D114" s="76">
        <v>42.84</v>
      </c>
      <c r="E114" s="10"/>
      <c r="F114" s="9"/>
      <c r="G114" s="9"/>
      <c r="H114" s="9"/>
      <c r="I114" s="9"/>
    </row>
    <row r="115" spans="1:9">
      <c r="A115" s="9" t="s">
        <v>153</v>
      </c>
      <c r="B115" s="74" t="s">
        <v>407</v>
      </c>
      <c r="C115" s="75">
        <f t="shared" si="1"/>
        <v>66000</v>
      </c>
      <c r="D115" s="76">
        <v>33</v>
      </c>
      <c r="E115" s="10"/>
      <c r="F115" s="9"/>
      <c r="G115" s="9"/>
      <c r="H115" s="9"/>
      <c r="I115" s="9"/>
    </row>
    <row r="116" spans="1:9">
      <c r="A116" s="9" t="s">
        <v>154</v>
      </c>
      <c r="B116" s="74" t="s">
        <v>408</v>
      </c>
      <c r="C116" s="75">
        <f t="shared" si="1"/>
        <v>72400</v>
      </c>
      <c r="D116" s="76">
        <v>36.200000000000003</v>
      </c>
      <c r="E116" s="10"/>
      <c r="F116" s="9"/>
      <c r="G116" s="9"/>
      <c r="H116" s="9"/>
      <c r="I116" s="9"/>
    </row>
    <row r="117" spans="1:9">
      <c r="A117" s="9" t="s">
        <v>155</v>
      </c>
      <c r="B117" s="74" t="s">
        <v>409</v>
      </c>
      <c r="C117" s="75">
        <f t="shared" si="1"/>
        <v>37800</v>
      </c>
      <c r="D117" s="76">
        <v>18.899999999999999</v>
      </c>
      <c r="E117" s="10"/>
      <c r="F117" s="9"/>
      <c r="G117" s="9"/>
      <c r="H117" s="9"/>
      <c r="I117" s="9"/>
    </row>
    <row r="118" spans="1:9">
      <c r="A118" s="9" t="s">
        <v>156</v>
      </c>
      <c r="B118" s="74" t="s">
        <v>410</v>
      </c>
      <c r="C118" s="75">
        <f t="shared" si="1"/>
        <v>72460</v>
      </c>
      <c r="D118" s="76">
        <v>36.229999999999997</v>
      </c>
      <c r="E118" s="10"/>
      <c r="F118" s="9"/>
      <c r="G118" s="9"/>
      <c r="H118" s="9"/>
      <c r="I118" s="9"/>
    </row>
    <row r="119" spans="1:9">
      <c r="A119" s="9" t="s">
        <v>157</v>
      </c>
      <c r="B119" s="74" t="s">
        <v>411</v>
      </c>
      <c r="C119" s="75">
        <f t="shared" si="1"/>
        <v>75520</v>
      </c>
      <c r="D119" s="76">
        <v>37.76</v>
      </c>
      <c r="E119" s="10"/>
      <c r="F119" s="9"/>
      <c r="G119" s="9"/>
      <c r="H119" s="9"/>
      <c r="I119" s="9"/>
    </row>
    <row r="120" spans="1:9">
      <c r="A120" s="9" t="s">
        <v>158</v>
      </c>
      <c r="B120" s="74" t="s">
        <v>412</v>
      </c>
      <c r="C120" s="75">
        <f t="shared" si="1"/>
        <v>74000</v>
      </c>
      <c r="D120" s="76">
        <v>37</v>
      </c>
      <c r="E120" s="10"/>
      <c r="F120" s="9"/>
      <c r="G120" s="9"/>
      <c r="H120" s="9"/>
      <c r="I120" s="9"/>
    </row>
    <row r="121" spans="1:9">
      <c r="A121" s="9" t="s">
        <v>159</v>
      </c>
      <c r="B121" s="74" t="s">
        <v>413</v>
      </c>
      <c r="C121" s="75">
        <f t="shared" si="1"/>
        <v>69060</v>
      </c>
      <c r="D121" s="76">
        <v>34.53</v>
      </c>
      <c r="E121" s="10"/>
      <c r="F121" s="9"/>
      <c r="G121" s="9"/>
      <c r="H121" s="9"/>
      <c r="I121" s="9"/>
    </row>
    <row r="122" spans="1:9">
      <c r="A122" s="9" t="s">
        <v>160</v>
      </c>
      <c r="B122" s="74" t="s">
        <v>414</v>
      </c>
      <c r="C122" s="75">
        <f t="shared" si="1"/>
        <v>92480</v>
      </c>
      <c r="D122" s="76">
        <v>46.24</v>
      </c>
      <c r="E122" s="10"/>
      <c r="F122" s="9"/>
      <c r="G122" s="9"/>
      <c r="H122" s="9"/>
      <c r="I122" s="9"/>
    </row>
    <row r="123" spans="1:9">
      <c r="A123" s="9" t="s">
        <v>161</v>
      </c>
      <c r="B123" s="74" t="s">
        <v>415</v>
      </c>
      <c r="C123" s="75">
        <f t="shared" si="1"/>
        <v>75600</v>
      </c>
      <c r="D123" s="76">
        <v>37.799999999999997</v>
      </c>
      <c r="E123" s="10"/>
      <c r="F123" s="9"/>
      <c r="G123" s="9"/>
      <c r="H123" s="9"/>
      <c r="I123" s="9"/>
    </row>
    <row r="124" spans="1:9">
      <c r="A124" s="9" t="s">
        <v>162</v>
      </c>
      <c r="B124" s="74" t="s">
        <v>416</v>
      </c>
      <c r="C124" s="75">
        <f t="shared" si="1"/>
        <v>105460</v>
      </c>
      <c r="D124" s="76">
        <v>52.73</v>
      </c>
      <c r="E124" s="10"/>
      <c r="F124" s="9"/>
      <c r="G124" s="9"/>
      <c r="H124" s="9"/>
      <c r="I124" s="9"/>
    </row>
    <row r="125" spans="1:9">
      <c r="A125" s="9" t="s">
        <v>163</v>
      </c>
      <c r="B125" s="74" t="s">
        <v>417</v>
      </c>
      <c r="C125" s="75">
        <f t="shared" si="1"/>
        <v>75040</v>
      </c>
      <c r="D125" s="76">
        <v>37.520000000000003</v>
      </c>
      <c r="E125" s="10"/>
      <c r="F125" s="9"/>
      <c r="G125" s="9"/>
      <c r="H125" s="9"/>
      <c r="I125" s="9"/>
    </row>
    <row r="126" spans="1:9">
      <c r="A126" s="9" t="s">
        <v>164</v>
      </c>
      <c r="B126" s="74" t="s">
        <v>418</v>
      </c>
      <c r="C126" s="75">
        <f t="shared" si="1"/>
        <v>71780</v>
      </c>
      <c r="D126" s="76">
        <v>35.89</v>
      </c>
      <c r="E126" s="10"/>
      <c r="F126" s="9"/>
      <c r="G126" s="9"/>
      <c r="H126" s="9"/>
      <c r="I126" s="9"/>
    </row>
    <row r="127" spans="1:9">
      <c r="A127" s="9" t="s">
        <v>165</v>
      </c>
      <c r="B127" s="74" t="s">
        <v>419</v>
      </c>
      <c r="C127" s="75">
        <f t="shared" si="1"/>
        <v>98660</v>
      </c>
      <c r="D127" s="76">
        <v>49.33</v>
      </c>
      <c r="E127" s="10"/>
      <c r="F127" s="9"/>
      <c r="G127" s="9"/>
      <c r="H127" s="9"/>
      <c r="I127" s="9"/>
    </row>
    <row r="128" spans="1:9">
      <c r="A128" s="9" t="s">
        <v>166</v>
      </c>
      <c r="B128" s="74" t="s">
        <v>420</v>
      </c>
      <c r="C128" s="75">
        <f t="shared" si="1"/>
        <v>105160</v>
      </c>
      <c r="D128" s="76">
        <v>52.58</v>
      </c>
      <c r="E128" s="10"/>
      <c r="F128" s="9"/>
      <c r="G128" s="9"/>
      <c r="H128" s="9"/>
      <c r="I128" s="9"/>
    </row>
    <row r="129" spans="1:9">
      <c r="A129" s="9" t="s">
        <v>167</v>
      </c>
      <c r="B129" s="74" t="s">
        <v>421</v>
      </c>
      <c r="C129" s="75">
        <f t="shared" si="1"/>
        <v>97600</v>
      </c>
      <c r="D129" s="76">
        <v>48.8</v>
      </c>
      <c r="E129" s="10"/>
      <c r="F129" s="9"/>
      <c r="G129" s="9"/>
      <c r="H129" s="9"/>
      <c r="I129" s="9"/>
    </row>
    <row r="130" spans="1:9">
      <c r="A130" s="9" t="s">
        <v>168</v>
      </c>
      <c r="B130" s="83" t="s">
        <v>422</v>
      </c>
      <c r="C130" s="75">
        <f t="shared" si="1"/>
        <v>93000</v>
      </c>
      <c r="D130" s="76">
        <v>46.5</v>
      </c>
      <c r="E130" s="10"/>
      <c r="F130" s="9"/>
      <c r="G130" s="9"/>
      <c r="H130" s="9"/>
      <c r="I130" s="9"/>
    </row>
    <row r="131" spans="1:9">
      <c r="A131" s="9" t="s">
        <v>169</v>
      </c>
      <c r="B131" s="74" t="s">
        <v>423</v>
      </c>
      <c r="C131" s="75">
        <f t="shared" ref="C131:C194" si="2">D131*2000</f>
        <v>62100</v>
      </c>
      <c r="D131" s="76">
        <v>31.05</v>
      </c>
      <c r="E131" s="10"/>
      <c r="F131" s="9"/>
      <c r="G131" s="9"/>
      <c r="H131" s="9"/>
      <c r="I131" s="9"/>
    </row>
    <row r="132" spans="1:9">
      <c r="A132" s="9" t="s">
        <v>170</v>
      </c>
      <c r="B132" s="74" t="s">
        <v>553</v>
      </c>
      <c r="C132" s="75">
        <f t="shared" si="2"/>
        <v>120600</v>
      </c>
      <c r="D132" s="76">
        <v>60.3</v>
      </c>
      <c r="E132" s="10"/>
      <c r="F132" s="9"/>
      <c r="G132" s="9"/>
      <c r="H132" s="9"/>
      <c r="I132" s="9"/>
    </row>
    <row r="133" spans="1:9">
      <c r="A133" s="9" t="s">
        <v>171</v>
      </c>
      <c r="B133" s="83" t="s">
        <v>424</v>
      </c>
      <c r="C133" s="75">
        <f t="shared" si="2"/>
        <v>52680</v>
      </c>
      <c r="D133" s="76">
        <v>26.34</v>
      </c>
      <c r="E133" s="10"/>
      <c r="F133" s="9"/>
      <c r="G133" s="9"/>
      <c r="H133" s="9"/>
      <c r="I133" s="9"/>
    </row>
    <row r="134" spans="1:9">
      <c r="A134" s="9" t="s">
        <v>172</v>
      </c>
      <c r="B134" s="74" t="s">
        <v>425</v>
      </c>
      <c r="C134" s="75">
        <f t="shared" si="2"/>
        <v>47600</v>
      </c>
      <c r="D134" s="76">
        <v>23.8</v>
      </c>
      <c r="E134" s="10"/>
      <c r="F134" s="9"/>
      <c r="G134" s="9"/>
      <c r="H134" s="9"/>
      <c r="I134" s="9"/>
    </row>
    <row r="135" spans="1:9">
      <c r="A135" s="9" t="s">
        <v>173</v>
      </c>
      <c r="B135" s="83" t="s">
        <v>426</v>
      </c>
      <c r="C135" s="75">
        <f t="shared" si="2"/>
        <v>149440</v>
      </c>
      <c r="D135" s="76">
        <v>74.72</v>
      </c>
      <c r="E135" s="10"/>
      <c r="F135" s="9"/>
      <c r="G135" s="9"/>
      <c r="H135" s="9"/>
      <c r="I135" s="9"/>
    </row>
    <row r="136" spans="1:9">
      <c r="A136" s="9" t="s">
        <v>174</v>
      </c>
      <c r="B136" s="74" t="s">
        <v>427</v>
      </c>
      <c r="C136" s="75">
        <f t="shared" si="2"/>
        <v>65600</v>
      </c>
      <c r="D136" s="76">
        <v>32.799999999999997</v>
      </c>
      <c r="E136" s="10"/>
      <c r="F136" s="9"/>
      <c r="G136" s="9"/>
      <c r="H136" s="9"/>
      <c r="I136" s="9"/>
    </row>
    <row r="137" spans="1:9">
      <c r="A137" s="9" t="s">
        <v>175</v>
      </c>
      <c r="B137" s="74" t="s">
        <v>428</v>
      </c>
      <c r="C137" s="75">
        <f t="shared" si="2"/>
        <v>28000</v>
      </c>
      <c r="D137" s="76">
        <v>14</v>
      </c>
      <c r="E137" s="10"/>
      <c r="F137" s="9"/>
      <c r="G137" s="9"/>
      <c r="H137" s="9"/>
      <c r="I137" s="9"/>
    </row>
    <row r="138" spans="1:9">
      <c r="A138" s="9" t="s">
        <v>176</v>
      </c>
      <c r="B138" s="74" t="s">
        <v>429</v>
      </c>
      <c r="C138" s="75">
        <f t="shared" si="2"/>
        <v>103060</v>
      </c>
      <c r="D138" s="76">
        <v>51.53</v>
      </c>
      <c r="E138" s="10"/>
      <c r="F138" s="9"/>
      <c r="G138" s="9"/>
      <c r="H138" s="9"/>
      <c r="I138" s="9"/>
    </row>
    <row r="139" spans="1:9">
      <c r="A139" s="9" t="s">
        <v>177</v>
      </c>
      <c r="B139" s="74" t="s">
        <v>430</v>
      </c>
      <c r="C139" s="75">
        <f t="shared" si="2"/>
        <v>38140</v>
      </c>
      <c r="D139" s="76">
        <v>19.07</v>
      </c>
      <c r="E139" s="10"/>
      <c r="F139" s="9"/>
      <c r="G139" s="9"/>
      <c r="H139" s="9"/>
      <c r="I139" s="9"/>
    </row>
    <row r="140" spans="1:9">
      <c r="A140" s="9" t="s">
        <v>178</v>
      </c>
      <c r="B140" s="74" t="s">
        <v>431</v>
      </c>
      <c r="C140" s="75">
        <f t="shared" si="2"/>
        <v>68740</v>
      </c>
      <c r="D140" s="76">
        <v>34.369999999999997</v>
      </c>
      <c r="E140" s="10"/>
      <c r="F140" s="9"/>
      <c r="G140" s="9"/>
      <c r="H140" s="9"/>
      <c r="I140" s="9"/>
    </row>
    <row r="141" spans="1:9">
      <c r="A141" s="9" t="s">
        <v>179</v>
      </c>
      <c r="B141" s="74" t="s">
        <v>432</v>
      </c>
      <c r="C141" s="75">
        <f t="shared" si="2"/>
        <v>47540</v>
      </c>
      <c r="D141" s="76">
        <v>23.77</v>
      </c>
      <c r="E141" s="10"/>
      <c r="F141" s="9"/>
      <c r="G141" s="9"/>
      <c r="H141" s="9"/>
      <c r="I141" s="9"/>
    </row>
    <row r="142" spans="1:9">
      <c r="A142" s="9" t="s">
        <v>180</v>
      </c>
      <c r="B142" s="74" t="s">
        <v>433</v>
      </c>
      <c r="C142" s="75">
        <f t="shared" si="2"/>
        <v>65360</v>
      </c>
      <c r="D142" s="76">
        <v>32.68</v>
      </c>
      <c r="E142" s="10"/>
      <c r="F142" s="9"/>
      <c r="G142" s="9"/>
      <c r="H142" s="9"/>
      <c r="I142" s="9"/>
    </row>
    <row r="143" spans="1:9">
      <c r="A143" s="9" t="s">
        <v>181</v>
      </c>
      <c r="B143" s="74" t="s">
        <v>434</v>
      </c>
      <c r="C143" s="75">
        <f t="shared" si="2"/>
        <v>124000</v>
      </c>
      <c r="D143" s="76">
        <v>62</v>
      </c>
      <c r="E143" s="10"/>
      <c r="F143" s="9"/>
      <c r="G143" s="9"/>
      <c r="H143" s="9"/>
      <c r="I143" s="9"/>
    </row>
    <row r="144" spans="1:9">
      <c r="A144" s="9" t="s">
        <v>182</v>
      </c>
      <c r="B144" s="74" t="s">
        <v>435</v>
      </c>
      <c r="C144" s="75">
        <f t="shared" si="2"/>
        <v>64440</v>
      </c>
      <c r="D144" s="76">
        <v>32.22</v>
      </c>
      <c r="E144" s="10"/>
      <c r="F144" s="9"/>
      <c r="G144" s="9"/>
      <c r="H144" s="9"/>
      <c r="I144" s="9"/>
    </row>
    <row r="145" spans="1:9">
      <c r="A145" s="9" t="s">
        <v>183</v>
      </c>
      <c r="B145" s="74" t="s">
        <v>436</v>
      </c>
      <c r="C145" s="75">
        <f t="shared" si="2"/>
        <v>108920</v>
      </c>
      <c r="D145" s="76">
        <v>54.46</v>
      </c>
      <c r="E145" s="10"/>
      <c r="F145" s="9"/>
      <c r="G145" s="9"/>
      <c r="H145" s="9"/>
      <c r="I145" s="9"/>
    </row>
    <row r="146" spans="1:9">
      <c r="A146" s="9" t="s">
        <v>184</v>
      </c>
      <c r="B146" s="74" t="s">
        <v>437</v>
      </c>
      <c r="C146" s="75">
        <f t="shared" si="2"/>
        <v>77400</v>
      </c>
      <c r="D146" s="76">
        <v>38.700000000000003</v>
      </c>
      <c r="E146" s="10"/>
      <c r="F146" s="9"/>
      <c r="G146" s="9"/>
      <c r="H146" s="9"/>
      <c r="I146" s="9"/>
    </row>
    <row r="147" spans="1:9">
      <c r="A147" s="9" t="s">
        <v>185</v>
      </c>
      <c r="B147" s="74" t="s">
        <v>438</v>
      </c>
      <c r="C147" s="75">
        <f t="shared" si="2"/>
        <v>71560</v>
      </c>
      <c r="D147" s="76">
        <v>35.78</v>
      </c>
      <c r="E147" s="10"/>
      <c r="F147" s="9"/>
      <c r="G147" s="9"/>
      <c r="H147" s="9"/>
      <c r="I147" s="9"/>
    </row>
    <row r="148" spans="1:9">
      <c r="A148" s="9" t="s">
        <v>186</v>
      </c>
      <c r="B148" s="74" t="s">
        <v>439</v>
      </c>
      <c r="C148" s="75">
        <f t="shared" si="2"/>
        <v>70060</v>
      </c>
      <c r="D148" s="76">
        <v>35.03</v>
      </c>
      <c r="E148" s="10"/>
      <c r="F148" s="9"/>
      <c r="G148" s="9"/>
      <c r="H148" s="9"/>
      <c r="I148" s="9"/>
    </row>
    <row r="149" spans="1:9">
      <c r="A149" s="9" t="s">
        <v>187</v>
      </c>
      <c r="B149" s="74" t="s">
        <v>440</v>
      </c>
      <c r="C149" s="75">
        <f t="shared" si="2"/>
        <v>42060</v>
      </c>
      <c r="D149" s="76">
        <v>21.03</v>
      </c>
      <c r="E149" s="10"/>
      <c r="F149" s="9"/>
      <c r="G149" s="9"/>
      <c r="H149" s="9"/>
      <c r="I149" s="9"/>
    </row>
    <row r="150" spans="1:9">
      <c r="A150" s="9" t="s">
        <v>188</v>
      </c>
      <c r="B150" s="74" t="s">
        <v>441</v>
      </c>
      <c r="C150" s="75">
        <f t="shared" si="2"/>
        <v>86820</v>
      </c>
      <c r="D150" s="76">
        <v>43.41</v>
      </c>
      <c r="E150" s="10"/>
      <c r="F150" s="9"/>
      <c r="G150" s="9"/>
      <c r="H150" s="9"/>
      <c r="I150" s="9"/>
    </row>
    <row r="151" spans="1:9">
      <c r="A151" s="9" t="s">
        <v>189</v>
      </c>
      <c r="B151" s="74" t="s">
        <v>442</v>
      </c>
      <c r="C151" s="75">
        <f t="shared" si="2"/>
        <v>57980</v>
      </c>
      <c r="D151" s="76">
        <v>28.99</v>
      </c>
      <c r="E151" s="10"/>
      <c r="F151" s="9"/>
      <c r="G151" s="9"/>
      <c r="H151" s="9"/>
      <c r="I151" s="9"/>
    </row>
    <row r="152" spans="1:9">
      <c r="A152" s="9" t="s">
        <v>190</v>
      </c>
      <c r="B152" s="74" t="s">
        <v>443</v>
      </c>
      <c r="C152" s="75">
        <f t="shared" si="2"/>
        <v>28480</v>
      </c>
      <c r="D152" s="76">
        <v>14.24</v>
      </c>
      <c r="E152" s="10"/>
      <c r="F152" s="9"/>
      <c r="G152" s="9"/>
      <c r="H152" s="9"/>
      <c r="I152" s="9"/>
    </row>
    <row r="153" spans="1:9">
      <c r="A153" s="9" t="s">
        <v>191</v>
      </c>
      <c r="B153" s="74" t="s">
        <v>444</v>
      </c>
      <c r="C153" s="75">
        <f t="shared" si="2"/>
        <v>123680</v>
      </c>
      <c r="D153" s="76">
        <v>61.84</v>
      </c>
      <c r="E153" s="10"/>
      <c r="F153" s="9"/>
      <c r="G153" s="9"/>
      <c r="H153" s="9"/>
      <c r="I153" s="9"/>
    </row>
    <row r="154" spans="1:9">
      <c r="A154" s="9" t="s">
        <v>192</v>
      </c>
      <c r="B154" s="74" t="s">
        <v>445</v>
      </c>
      <c r="C154" s="75">
        <f t="shared" si="2"/>
        <v>78560</v>
      </c>
      <c r="D154" s="76">
        <v>39.28</v>
      </c>
      <c r="E154" s="10"/>
      <c r="F154" s="9"/>
      <c r="G154" s="9"/>
      <c r="H154" s="9"/>
      <c r="I154" s="9"/>
    </row>
    <row r="155" spans="1:9">
      <c r="A155" s="9" t="s">
        <v>193</v>
      </c>
      <c r="B155" s="74" t="s">
        <v>446</v>
      </c>
      <c r="C155" s="75">
        <f t="shared" si="2"/>
        <v>86620</v>
      </c>
      <c r="D155" s="76">
        <v>43.31</v>
      </c>
      <c r="E155" s="10"/>
      <c r="F155" s="9"/>
      <c r="G155" s="9"/>
      <c r="H155" s="9"/>
      <c r="I155" s="9"/>
    </row>
    <row r="156" spans="1:9">
      <c r="A156" s="9" t="s">
        <v>194</v>
      </c>
      <c r="B156" s="74" t="s">
        <v>447</v>
      </c>
      <c r="C156" s="75">
        <f t="shared" si="2"/>
        <v>42600</v>
      </c>
      <c r="D156" s="76">
        <v>21.3</v>
      </c>
      <c r="E156" s="10"/>
      <c r="F156" s="9"/>
      <c r="G156" s="9"/>
      <c r="H156" s="9"/>
      <c r="I156" s="9"/>
    </row>
    <row r="157" spans="1:9">
      <c r="A157" s="9" t="s">
        <v>195</v>
      </c>
      <c r="B157" s="74" t="s">
        <v>448</v>
      </c>
      <c r="C157" s="75">
        <f t="shared" si="2"/>
        <v>151940</v>
      </c>
      <c r="D157" s="76">
        <v>75.97</v>
      </c>
      <c r="E157" s="10"/>
      <c r="F157" s="9"/>
      <c r="G157" s="9"/>
      <c r="H157" s="9"/>
      <c r="I157" s="9"/>
    </row>
    <row r="158" spans="1:9">
      <c r="A158" s="9" t="s">
        <v>196</v>
      </c>
      <c r="B158" s="74" t="s">
        <v>449</v>
      </c>
      <c r="C158" s="75">
        <f t="shared" si="2"/>
        <v>142540</v>
      </c>
      <c r="D158" s="76">
        <v>71.27</v>
      </c>
      <c r="E158" s="10"/>
      <c r="F158" s="9"/>
      <c r="G158" s="9"/>
      <c r="H158" s="9"/>
      <c r="I158" s="9"/>
    </row>
    <row r="159" spans="1:9">
      <c r="A159" s="9" t="s">
        <v>197</v>
      </c>
      <c r="B159" s="74" t="s">
        <v>450</v>
      </c>
      <c r="C159" s="75">
        <f t="shared" si="2"/>
        <v>79900</v>
      </c>
      <c r="D159" s="76">
        <v>39.950000000000003</v>
      </c>
      <c r="E159" s="10"/>
      <c r="F159" s="9"/>
      <c r="G159" s="9"/>
      <c r="H159" s="9"/>
      <c r="I159" s="9"/>
    </row>
    <row r="160" spans="1:9">
      <c r="A160" s="9" t="s">
        <v>198</v>
      </c>
      <c r="B160" s="74" t="s">
        <v>451</v>
      </c>
      <c r="C160" s="75">
        <f t="shared" si="2"/>
        <v>88440</v>
      </c>
      <c r="D160" s="78">
        <v>44.22</v>
      </c>
      <c r="E160" s="10"/>
      <c r="F160" s="9"/>
      <c r="G160" s="9"/>
      <c r="H160" s="9"/>
      <c r="I160" s="9"/>
    </row>
    <row r="161" spans="1:9">
      <c r="A161" s="9" t="s">
        <v>199</v>
      </c>
      <c r="B161" s="74" t="s">
        <v>452</v>
      </c>
      <c r="C161" s="75">
        <f t="shared" si="2"/>
        <v>82000</v>
      </c>
      <c r="D161" s="76">
        <v>41</v>
      </c>
      <c r="E161" s="10"/>
      <c r="F161" s="9"/>
      <c r="G161" s="9"/>
      <c r="H161" s="9"/>
      <c r="I161" s="9"/>
    </row>
    <row r="162" spans="1:9">
      <c r="A162" s="9" t="s">
        <v>200</v>
      </c>
      <c r="B162" s="74" t="s">
        <v>453</v>
      </c>
      <c r="C162" s="75">
        <f t="shared" si="2"/>
        <v>51060</v>
      </c>
      <c r="D162" s="76">
        <v>25.53</v>
      </c>
      <c r="E162" s="10"/>
      <c r="F162" s="9"/>
      <c r="G162" s="9"/>
      <c r="H162" s="9"/>
      <c r="I162" s="9"/>
    </row>
    <row r="163" spans="1:9">
      <c r="A163" s="9" t="s">
        <v>201</v>
      </c>
      <c r="B163" s="74" t="s">
        <v>454</v>
      </c>
      <c r="C163" s="75">
        <f t="shared" si="2"/>
        <v>51820</v>
      </c>
      <c r="D163" s="76">
        <v>25.91</v>
      </c>
      <c r="E163" s="10"/>
      <c r="F163" s="9"/>
      <c r="G163" s="9"/>
      <c r="H163" s="9"/>
      <c r="I163" s="9"/>
    </row>
    <row r="164" spans="1:9">
      <c r="A164" s="9" t="s">
        <v>202</v>
      </c>
      <c r="B164" s="74" t="s">
        <v>455</v>
      </c>
      <c r="C164" s="75">
        <f t="shared" si="2"/>
        <v>102600</v>
      </c>
      <c r="D164" s="76">
        <v>51.3</v>
      </c>
      <c r="E164" s="10"/>
      <c r="F164" s="9"/>
      <c r="G164" s="9"/>
      <c r="H164" s="9"/>
      <c r="I164" s="9"/>
    </row>
    <row r="165" spans="1:9">
      <c r="A165" s="9" t="s">
        <v>203</v>
      </c>
      <c r="B165" s="74" t="s">
        <v>456</v>
      </c>
      <c r="C165" s="75">
        <f t="shared" si="2"/>
        <v>62060</v>
      </c>
      <c r="D165" s="76">
        <v>31.03</v>
      </c>
      <c r="E165" s="10"/>
      <c r="F165" s="9"/>
      <c r="G165" s="9"/>
      <c r="H165" s="9"/>
      <c r="I165" s="9"/>
    </row>
    <row r="166" spans="1:9">
      <c r="A166" s="9" t="s">
        <v>204</v>
      </c>
      <c r="B166" s="74" t="s">
        <v>457</v>
      </c>
      <c r="C166" s="75">
        <f t="shared" si="2"/>
        <v>65300</v>
      </c>
      <c r="D166" s="76">
        <v>32.65</v>
      </c>
      <c r="E166" s="10"/>
      <c r="F166" s="9"/>
      <c r="G166" s="9"/>
      <c r="H166" s="9"/>
      <c r="I166" s="9"/>
    </row>
    <row r="167" spans="1:9">
      <c r="A167" s="9" t="s">
        <v>205</v>
      </c>
      <c r="B167" s="74" t="s">
        <v>458</v>
      </c>
      <c r="C167" s="75">
        <f t="shared" si="2"/>
        <v>35340</v>
      </c>
      <c r="D167" s="76">
        <v>17.670000000000002</v>
      </c>
      <c r="E167" s="10"/>
      <c r="F167" s="9"/>
      <c r="G167" s="9"/>
      <c r="H167" s="9"/>
      <c r="I167" s="9"/>
    </row>
    <row r="168" spans="1:9">
      <c r="A168" s="9" t="s">
        <v>206</v>
      </c>
      <c r="B168" s="74" t="s">
        <v>459</v>
      </c>
      <c r="C168" s="75">
        <f t="shared" si="2"/>
        <v>91240</v>
      </c>
      <c r="D168" s="76">
        <v>45.62</v>
      </c>
      <c r="E168" s="10"/>
      <c r="F168" s="9"/>
      <c r="G168" s="9"/>
      <c r="H168" s="9"/>
      <c r="I168" s="9"/>
    </row>
    <row r="169" spans="1:9">
      <c r="A169" s="9" t="s">
        <v>207</v>
      </c>
      <c r="B169" s="74" t="s">
        <v>460</v>
      </c>
      <c r="C169" s="75">
        <f t="shared" si="2"/>
        <v>64900.000000000007</v>
      </c>
      <c r="D169" s="76">
        <v>32.450000000000003</v>
      </c>
      <c r="E169" s="10"/>
      <c r="F169" s="9"/>
      <c r="G169" s="9"/>
      <c r="H169" s="9"/>
      <c r="I169" s="9"/>
    </row>
    <row r="170" spans="1:9">
      <c r="A170" s="9" t="s">
        <v>208</v>
      </c>
      <c r="B170" s="77" t="s">
        <v>461</v>
      </c>
      <c r="C170" s="75">
        <f t="shared" si="2"/>
        <v>28760</v>
      </c>
      <c r="D170" s="78">
        <v>14.38</v>
      </c>
      <c r="E170" s="10"/>
      <c r="F170" s="9"/>
      <c r="G170" s="9"/>
      <c r="H170" s="9"/>
      <c r="I170" s="9"/>
    </row>
    <row r="171" spans="1:9">
      <c r="A171" s="9" t="s">
        <v>209</v>
      </c>
      <c r="B171" s="74" t="s">
        <v>462</v>
      </c>
      <c r="C171" s="75">
        <f t="shared" si="2"/>
        <v>98540</v>
      </c>
      <c r="D171" s="76">
        <v>49.27</v>
      </c>
      <c r="E171" s="10"/>
      <c r="F171" s="9"/>
      <c r="G171" s="9"/>
      <c r="H171" s="9"/>
      <c r="I171" s="9"/>
    </row>
    <row r="172" spans="1:9">
      <c r="A172" s="9" t="s">
        <v>210</v>
      </c>
      <c r="B172" s="74" t="s">
        <v>463</v>
      </c>
      <c r="C172" s="75">
        <f t="shared" si="2"/>
        <v>79960</v>
      </c>
      <c r="D172" s="76">
        <v>39.979999999999997</v>
      </c>
      <c r="E172" s="10"/>
      <c r="F172" s="9"/>
      <c r="G172" s="9"/>
      <c r="H172" s="9"/>
      <c r="I172" s="9"/>
    </row>
    <row r="173" spans="1:9">
      <c r="A173" s="9" t="s">
        <v>211</v>
      </c>
      <c r="B173" s="77" t="s">
        <v>464</v>
      </c>
      <c r="C173" s="75">
        <f t="shared" si="2"/>
        <v>20300</v>
      </c>
      <c r="D173" s="78">
        <v>10.15</v>
      </c>
      <c r="E173" s="10"/>
      <c r="F173" s="9"/>
      <c r="G173" s="9"/>
      <c r="H173" s="9"/>
      <c r="I173" s="9"/>
    </row>
    <row r="174" spans="1:9">
      <c r="A174" s="9" t="s">
        <v>212</v>
      </c>
      <c r="B174" s="77" t="s">
        <v>465</v>
      </c>
      <c r="C174" s="75">
        <f t="shared" si="2"/>
        <v>46340</v>
      </c>
      <c r="D174" s="78">
        <v>23.17</v>
      </c>
      <c r="E174" s="10"/>
      <c r="F174" s="9"/>
      <c r="G174" s="9"/>
      <c r="H174" s="9"/>
      <c r="I174" s="9"/>
    </row>
    <row r="175" spans="1:9">
      <c r="A175" s="9" t="s">
        <v>213</v>
      </c>
      <c r="B175" s="74" t="s">
        <v>466</v>
      </c>
      <c r="C175" s="75">
        <f t="shared" si="2"/>
        <v>48160</v>
      </c>
      <c r="D175" s="76">
        <v>24.08</v>
      </c>
      <c r="E175" s="10"/>
      <c r="F175" s="9"/>
      <c r="G175" s="9"/>
      <c r="H175" s="9"/>
      <c r="I175" s="9"/>
    </row>
    <row r="176" spans="1:9">
      <c r="A176" s="9" t="s">
        <v>214</v>
      </c>
      <c r="B176" s="77" t="s">
        <v>467</v>
      </c>
      <c r="C176" s="75">
        <f t="shared" si="2"/>
        <v>48720</v>
      </c>
      <c r="D176" s="78">
        <v>24.36</v>
      </c>
      <c r="E176" s="10"/>
      <c r="F176" s="9"/>
      <c r="G176" s="9"/>
      <c r="H176" s="9"/>
      <c r="I176" s="9"/>
    </row>
    <row r="177" spans="1:9">
      <c r="A177" s="9" t="s">
        <v>215</v>
      </c>
      <c r="B177" s="74" t="s">
        <v>468</v>
      </c>
      <c r="C177" s="75">
        <f t="shared" si="2"/>
        <v>63140</v>
      </c>
      <c r="D177" s="76">
        <v>31.57</v>
      </c>
      <c r="E177" s="10"/>
      <c r="F177" s="9"/>
      <c r="G177" s="9"/>
      <c r="H177" s="9"/>
      <c r="I177" s="9"/>
    </row>
    <row r="178" spans="1:9">
      <c r="A178" s="9" t="s">
        <v>216</v>
      </c>
      <c r="B178" s="86" t="s">
        <v>469</v>
      </c>
      <c r="C178" s="75">
        <f t="shared" si="2"/>
        <v>63000</v>
      </c>
      <c r="D178" s="76">
        <v>31.5</v>
      </c>
      <c r="E178" s="10"/>
      <c r="F178" s="9"/>
      <c r="G178" s="9"/>
      <c r="H178" s="9"/>
      <c r="I178" s="9"/>
    </row>
    <row r="179" spans="1:9">
      <c r="A179" s="9" t="s">
        <v>217</v>
      </c>
      <c r="B179" s="74" t="s">
        <v>470</v>
      </c>
      <c r="C179" s="75">
        <f t="shared" si="2"/>
        <v>108060</v>
      </c>
      <c r="D179" s="76">
        <v>54.03</v>
      </c>
      <c r="E179" s="10"/>
      <c r="F179" s="9"/>
      <c r="G179" s="9"/>
      <c r="H179" s="9"/>
      <c r="I179" s="9"/>
    </row>
    <row r="180" spans="1:9">
      <c r="A180" s="9" t="s">
        <v>218</v>
      </c>
      <c r="B180" s="74" t="s">
        <v>471</v>
      </c>
      <c r="C180" s="75">
        <f t="shared" si="2"/>
        <v>86140</v>
      </c>
      <c r="D180" s="76">
        <v>43.07</v>
      </c>
      <c r="E180" s="10"/>
      <c r="F180" s="9"/>
      <c r="G180" s="9"/>
      <c r="H180" s="9"/>
      <c r="I180" s="9"/>
    </row>
    <row r="181" spans="1:9">
      <c r="A181" s="9" t="s">
        <v>219</v>
      </c>
      <c r="B181" s="74" t="s">
        <v>472</v>
      </c>
      <c r="C181" s="75">
        <f t="shared" si="2"/>
        <v>76360</v>
      </c>
      <c r="D181" s="76">
        <v>38.18</v>
      </c>
      <c r="E181" s="10"/>
      <c r="F181" s="9"/>
      <c r="G181" s="9"/>
      <c r="H181" s="9"/>
      <c r="I181" s="9"/>
    </row>
    <row r="182" spans="1:9">
      <c r="A182" s="9" t="s">
        <v>220</v>
      </c>
      <c r="B182" s="74" t="s">
        <v>473</v>
      </c>
      <c r="C182" s="75">
        <f t="shared" si="2"/>
        <v>120020</v>
      </c>
      <c r="D182" s="76">
        <v>60.01</v>
      </c>
      <c r="E182" s="10"/>
      <c r="F182" s="9"/>
      <c r="G182" s="9"/>
      <c r="H182" s="9"/>
      <c r="I182" s="9"/>
    </row>
    <row r="183" spans="1:9">
      <c r="A183" s="9" t="s">
        <v>221</v>
      </c>
      <c r="B183" s="77" t="s">
        <v>474</v>
      </c>
      <c r="C183" s="75">
        <f t="shared" si="2"/>
        <v>60540</v>
      </c>
      <c r="D183" s="78">
        <v>30.27</v>
      </c>
      <c r="E183" s="10"/>
      <c r="F183" s="9"/>
      <c r="G183" s="9"/>
      <c r="H183" s="9"/>
      <c r="I183" s="9"/>
    </row>
    <row r="184" spans="1:9">
      <c r="A184" s="9" t="s">
        <v>222</v>
      </c>
      <c r="B184" s="74" t="s">
        <v>475</v>
      </c>
      <c r="C184" s="75">
        <f t="shared" si="2"/>
        <v>52680</v>
      </c>
      <c r="D184" s="76">
        <v>26.34</v>
      </c>
      <c r="E184" s="10"/>
      <c r="F184" s="9"/>
      <c r="G184" s="9"/>
      <c r="H184" s="9"/>
      <c r="I184" s="9"/>
    </row>
    <row r="185" spans="1:9">
      <c r="A185" s="9" t="s">
        <v>223</v>
      </c>
      <c r="B185" s="83" t="s">
        <v>476</v>
      </c>
      <c r="C185" s="75">
        <f t="shared" si="2"/>
        <v>85660</v>
      </c>
      <c r="D185" s="87">
        <v>42.83</v>
      </c>
      <c r="E185" s="10"/>
      <c r="F185" s="9"/>
      <c r="G185" s="9"/>
      <c r="H185" s="9"/>
      <c r="I185" s="9"/>
    </row>
    <row r="186" spans="1:9">
      <c r="A186" s="9" t="s">
        <v>224</v>
      </c>
      <c r="B186" s="74" t="s">
        <v>477</v>
      </c>
      <c r="C186" s="75">
        <f t="shared" si="2"/>
        <v>89780</v>
      </c>
      <c r="D186" s="76">
        <v>44.89</v>
      </c>
      <c r="E186" s="10"/>
      <c r="F186" s="9"/>
      <c r="G186" s="9"/>
      <c r="H186" s="9"/>
      <c r="I186" s="9"/>
    </row>
    <row r="187" spans="1:9">
      <c r="A187" s="9" t="s">
        <v>225</v>
      </c>
      <c r="B187" s="74" t="s">
        <v>478</v>
      </c>
      <c r="C187" s="75">
        <f t="shared" si="2"/>
        <v>67580</v>
      </c>
      <c r="D187" s="76">
        <v>33.79</v>
      </c>
      <c r="E187" s="10"/>
      <c r="F187" s="9"/>
      <c r="G187" s="9"/>
      <c r="H187" s="9"/>
      <c r="I187" s="9"/>
    </row>
    <row r="188" spans="1:9">
      <c r="A188" s="9" t="s">
        <v>226</v>
      </c>
      <c r="B188" s="74" t="s">
        <v>479</v>
      </c>
      <c r="C188" s="75">
        <f t="shared" si="2"/>
        <v>71340</v>
      </c>
      <c r="D188" s="76">
        <v>35.67</v>
      </c>
      <c r="E188" s="10"/>
      <c r="F188" s="9"/>
      <c r="G188" s="9"/>
      <c r="H188" s="9"/>
      <c r="I188" s="9"/>
    </row>
    <row r="189" spans="1:9">
      <c r="A189" s="9" t="s">
        <v>227</v>
      </c>
      <c r="B189" s="74" t="s">
        <v>480</v>
      </c>
      <c r="C189" s="75">
        <f t="shared" si="2"/>
        <v>77200</v>
      </c>
      <c r="D189" s="76">
        <v>38.6</v>
      </c>
      <c r="E189" s="10"/>
      <c r="F189" s="9"/>
      <c r="G189" s="9"/>
      <c r="H189" s="9"/>
      <c r="I189" s="9"/>
    </row>
    <row r="190" spans="1:9">
      <c r="A190" s="9" t="s">
        <v>228</v>
      </c>
      <c r="B190" s="74" t="s">
        <v>481</v>
      </c>
      <c r="C190" s="75">
        <f t="shared" si="2"/>
        <v>89160</v>
      </c>
      <c r="D190" s="76">
        <v>44.58</v>
      </c>
      <c r="E190" s="10"/>
      <c r="F190" s="9"/>
      <c r="G190" s="9"/>
      <c r="H190" s="9"/>
      <c r="I190" s="9"/>
    </row>
    <row r="191" spans="1:9">
      <c r="A191" s="9" t="s">
        <v>229</v>
      </c>
      <c r="B191" s="74" t="s">
        <v>482</v>
      </c>
      <c r="C191" s="75">
        <f t="shared" si="2"/>
        <v>94700</v>
      </c>
      <c r="D191" s="76">
        <v>47.35</v>
      </c>
      <c r="E191" s="10"/>
      <c r="F191" s="9"/>
      <c r="G191" s="9"/>
      <c r="H191" s="9"/>
      <c r="I191" s="9"/>
    </row>
    <row r="192" spans="1:9">
      <c r="A192" s="9" t="s">
        <v>230</v>
      </c>
      <c r="B192" s="74" t="s">
        <v>483</v>
      </c>
      <c r="C192" s="75">
        <f t="shared" si="2"/>
        <v>49080</v>
      </c>
      <c r="D192" s="76">
        <v>24.54</v>
      </c>
      <c r="E192" s="10"/>
      <c r="F192" s="9"/>
      <c r="G192" s="9"/>
      <c r="H192" s="9"/>
      <c r="I192" s="9"/>
    </row>
    <row r="193" spans="1:9">
      <c r="A193" s="9" t="s">
        <v>231</v>
      </c>
      <c r="B193" s="74" t="s">
        <v>484</v>
      </c>
      <c r="C193" s="75">
        <f t="shared" si="2"/>
        <v>79400</v>
      </c>
      <c r="D193" s="76">
        <v>39.700000000000003</v>
      </c>
      <c r="E193" s="10"/>
      <c r="F193" s="9"/>
      <c r="G193" s="9"/>
      <c r="H193" s="9"/>
      <c r="I193" s="9"/>
    </row>
    <row r="194" spans="1:9">
      <c r="A194" s="9" t="s">
        <v>232</v>
      </c>
      <c r="B194" s="74" t="s">
        <v>485</v>
      </c>
      <c r="C194" s="75">
        <f t="shared" si="2"/>
        <v>43600</v>
      </c>
      <c r="D194" s="76">
        <v>21.8</v>
      </c>
      <c r="E194" s="10"/>
      <c r="F194" s="9"/>
      <c r="G194" s="9"/>
      <c r="H194" s="9"/>
      <c r="I194" s="9"/>
    </row>
    <row r="195" spans="1:9">
      <c r="A195" s="9" t="s">
        <v>233</v>
      </c>
      <c r="B195" s="74" t="s">
        <v>486</v>
      </c>
      <c r="C195" s="75">
        <f t="shared" ref="C195:C244" si="3">D195*2000</f>
        <v>88400</v>
      </c>
      <c r="D195" s="76">
        <v>44.2</v>
      </c>
      <c r="E195" s="10"/>
      <c r="F195" s="9"/>
      <c r="G195" s="9"/>
      <c r="H195" s="9"/>
      <c r="I195" s="9"/>
    </row>
    <row r="196" spans="1:9">
      <c r="A196" s="9" t="s">
        <v>234</v>
      </c>
      <c r="B196" s="74" t="s">
        <v>487</v>
      </c>
      <c r="C196" s="75">
        <f t="shared" si="3"/>
        <v>79120</v>
      </c>
      <c r="D196" s="76">
        <v>39.56</v>
      </c>
      <c r="E196" s="10"/>
      <c r="F196" s="9"/>
      <c r="G196" s="9"/>
      <c r="H196" s="9"/>
      <c r="I196" s="9"/>
    </row>
    <row r="197" spans="1:9">
      <c r="A197" s="9" t="s">
        <v>235</v>
      </c>
      <c r="B197" s="74" t="s">
        <v>488</v>
      </c>
      <c r="C197" s="75">
        <f t="shared" si="3"/>
        <v>79200</v>
      </c>
      <c r="D197" s="76">
        <v>39.6</v>
      </c>
      <c r="E197" s="10"/>
      <c r="F197" s="9"/>
      <c r="G197" s="9"/>
      <c r="H197" s="9"/>
      <c r="I197" s="9"/>
    </row>
    <row r="198" spans="1:9">
      <c r="A198" s="9" t="s">
        <v>236</v>
      </c>
      <c r="B198" s="74" t="s">
        <v>489</v>
      </c>
      <c r="C198" s="75">
        <f t="shared" si="3"/>
        <v>120480</v>
      </c>
      <c r="D198" s="76">
        <v>60.24</v>
      </c>
      <c r="E198" s="10"/>
      <c r="F198" s="9"/>
      <c r="G198" s="9"/>
      <c r="H198" s="9"/>
      <c r="I198" s="9"/>
    </row>
    <row r="199" spans="1:9">
      <c r="A199" s="9" t="s">
        <v>237</v>
      </c>
      <c r="B199" s="74" t="s">
        <v>490</v>
      </c>
      <c r="C199" s="75">
        <f t="shared" si="3"/>
        <v>44520</v>
      </c>
      <c r="D199" s="76">
        <v>22.26</v>
      </c>
      <c r="E199" s="10"/>
      <c r="F199" s="9"/>
      <c r="G199" s="9"/>
      <c r="H199" s="9"/>
      <c r="I199" s="9"/>
    </row>
    <row r="200" spans="1:9">
      <c r="A200" s="9" t="s">
        <v>238</v>
      </c>
      <c r="B200" s="74" t="s">
        <v>491</v>
      </c>
      <c r="C200" s="75">
        <f t="shared" si="3"/>
        <v>25200</v>
      </c>
      <c r="D200" s="76">
        <v>12.6</v>
      </c>
      <c r="E200" s="10"/>
      <c r="F200" s="9"/>
      <c r="G200" s="9"/>
      <c r="H200" s="9"/>
      <c r="I200" s="9"/>
    </row>
    <row r="201" spans="1:9">
      <c r="A201" s="9" t="s">
        <v>239</v>
      </c>
      <c r="B201" s="74" t="s">
        <v>492</v>
      </c>
      <c r="C201" s="75">
        <f t="shared" si="3"/>
        <v>87820</v>
      </c>
      <c r="D201" s="76">
        <v>43.91</v>
      </c>
      <c r="E201" s="10"/>
      <c r="F201" s="9"/>
      <c r="G201" s="9"/>
      <c r="H201" s="9"/>
      <c r="I201" s="9"/>
    </row>
    <row r="202" spans="1:9">
      <c r="A202" s="9" t="s">
        <v>240</v>
      </c>
      <c r="B202" s="74" t="s">
        <v>493</v>
      </c>
      <c r="C202" s="75">
        <f t="shared" si="3"/>
        <v>109280</v>
      </c>
      <c r="D202" s="76">
        <v>54.64</v>
      </c>
      <c r="E202" s="10"/>
      <c r="F202" s="9"/>
      <c r="G202" s="9"/>
      <c r="H202" s="9"/>
      <c r="I202" s="9"/>
    </row>
    <row r="203" spans="1:9">
      <c r="A203" s="9" t="s">
        <v>241</v>
      </c>
      <c r="B203" s="74" t="s">
        <v>494</v>
      </c>
      <c r="C203" s="75">
        <f t="shared" si="3"/>
        <v>89140</v>
      </c>
      <c r="D203" s="76">
        <v>44.57</v>
      </c>
      <c r="E203" s="10"/>
      <c r="F203" s="9"/>
      <c r="G203" s="9"/>
      <c r="H203" s="9"/>
      <c r="I203" s="9"/>
    </row>
    <row r="204" spans="1:9">
      <c r="A204" s="9" t="s">
        <v>242</v>
      </c>
      <c r="B204" s="74" t="s">
        <v>495</v>
      </c>
      <c r="C204" s="75">
        <f t="shared" si="3"/>
        <v>32600</v>
      </c>
      <c r="D204" s="76">
        <v>16.3</v>
      </c>
      <c r="E204" s="10"/>
      <c r="F204" s="9"/>
      <c r="G204" s="9"/>
      <c r="H204" s="9"/>
      <c r="I204" s="9"/>
    </row>
    <row r="205" spans="1:9">
      <c r="A205" s="9" t="s">
        <v>243</v>
      </c>
      <c r="B205" s="74" t="s">
        <v>496</v>
      </c>
      <c r="C205" s="75">
        <f t="shared" si="3"/>
        <v>94400</v>
      </c>
      <c r="D205" s="76">
        <v>47.2</v>
      </c>
      <c r="E205" s="10"/>
      <c r="F205" s="9"/>
      <c r="G205" s="9"/>
      <c r="H205" s="9"/>
      <c r="I205" s="9"/>
    </row>
    <row r="206" spans="1:9">
      <c r="A206" s="9" t="s">
        <v>244</v>
      </c>
      <c r="B206" s="77" t="s">
        <v>497</v>
      </c>
      <c r="C206" s="75">
        <f t="shared" si="3"/>
        <v>64000</v>
      </c>
      <c r="D206" s="79">
        <v>32</v>
      </c>
      <c r="E206" s="10"/>
      <c r="F206" s="9"/>
      <c r="G206" s="9"/>
      <c r="H206" s="9"/>
      <c r="I206" s="9"/>
    </row>
    <row r="207" spans="1:9">
      <c r="A207" s="9" t="s">
        <v>245</v>
      </c>
      <c r="B207" s="74" t="s">
        <v>498</v>
      </c>
      <c r="C207" s="75">
        <f t="shared" si="3"/>
        <v>49220</v>
      </c>
      <c r="D207" s="76">
        <v>24.61</v>
      </c>
      <c r="E207" s="10"/>
      <c r="F207" s="9"/>
      <c r="G207" s="9"/>
      <c r="H207" s="9"/>
      <c r="I207" s="9"/>
    </row>
    <row r="208" spans="1:9">
      <c r="A208" s="9" t="s">
        <v>246</v>
      </c>
      <c r="B208" s="74" t="s">
        <v>499</v>
      </c>
      <c r="C208" s="75">
        <f t="shared" si="3"/>
        <v>54800</v>
      </c>
      <c r="D208" s="76">
        <v>27.4</v>
      </c>
      <c r="E208" s="10"/>
      <c r="F208" s="9"/>
      <c r="G208" s="9"/>
      <c r="H208" s="9"/>
      <c r="I208" s="9"/>
    </row>
    <row r="209" spans="1:9">
      <c r="A209" s="9" t="s">
        <v>247</v>
      </c>
      <c r="B209" s="74" t="s">
        <v>500</v>
      </c>
      <c r="C209" s="75">
        <f t="shared" si="3"/>
        <v>73340</v>
      </c>
      <c r="D209" s="76">
        <v>36.67</v>
      </c>
      <c r="E209" s="10"/>
      <c r="F209" s="9"/>
      <c r="G209" s="9"/>
      <c r="H209" s="9"/>
      <c r="I209" s="9"/>
    </row>
    <row r="210" spans="1:9">
      <c r="A210" s="9" t="s">
        <v>248</v>
      </c>
      <c r="B210" s="74" t="s">
        <v>501</v>
      </c>
      <c r="C210" s="75">
        <f t="shared" si="3"/>
        <v>126980</v>
      </c>
      <c r="D210" s="76">
        <v>63.49</v>
      </c>
      <c r="E210" s="10"/>
      <c r="F210" s="9"/>
      <c r="G210" s="9"/>
      <c r="H210" s="9"/>
      <c r="I210" s="9"/>
    </row>
    <row r="211" spans="1:9">
      <c r="A211" s="9" t="s">
        <v>249</v>
      </c>
      <c r="B211" s="74" t="s">
        <v>502</v>
      </c>
      <c r="C211" s="75">
        <f t="shared" si="3"/>
        <v>44120</v>
      </c>
      <c r="D211" s="76">
        <v>22.06</v>
      </c>
      <c r="E211" s="10"/>
      <c r="F211" s="9"/>
      <c r="G211" s="9"/>
      <c r="H211" s="9"/>
      <c r="I211" s="9"/>
    </row>
    <row r="212" spans="1:9">
      <c r="A212" s="9" t="s">
        <v>250</v>
      </c>
      <c r="B212" s="74" t="s">
        <v>503</v>
      </c>
      <c r="C212" s="75">
        <f t="shared" si="3"/>
        <v>105100</v>
      </c>
      <c r="D212" s="76">
        <v>52.55</v>
      </c>
      <c r="E212" s="10"/>
      <c r="F212" s="9"/>
      <c r="G212" s="9"/>
      <c r="H212" s="9"/>
      <c r="I212" s="9"/>
    </row>
    <row r="213" spans="1:9">
      <c r="A213" s="9" t="s">
        <v>251</v>
      </c>
      <c r="B213" s="74" t="s">
        <v>504</v>
      </c>
      <c r="C213" s="75">
        <f t="shared" si="3"/>
        <v>157780</v>
      </c>
      <c r="D213" s="76">
        <v>78.89</v>
      </c>
      <c r="E213" s="10"/>
      <c r="F213" s="9"/>
      <c r="G213" s="9"/>
      <c r="H213" s="9"/>
      <c r="I213" s="9"/>
    </row>
    <row r="214" spans="1:9">
      <c r="A214" s="9" t="s">
        <v>252</v>
      </c>
      <c r="B214" s="74" t="s">
        <v>505</v>
      </c>
      <c r="C214" s="75">
        <f t="shared" si="3"/>
        <v>86400</v>
      </c>
      <c r="D214" s="76">
        <v>43.2</v>
      </c>
      <c r="E214" s="10"/>
      <c r="F214" s="9"/>
      <c r="G214" s="9"/>
      <c r="H214" s="9"/>
      <c r="I214" s="9"/>
    </row>
    <row r="215" spans="1:9" s="91" customFormat="1">
      <c r="A215" s="9" t="s">
        <v>253</v>
      </c>
      <c r="B215" s="88" t="s">
        <v>506</v>
      </c>
      <c r="C215" s="75">
        <f t="shared" si="3"/>
        <v>45920</v>
      </c>
      <c r="D215" s="89">
        <v>22.96</v>
      </c>
      <c r="E215" s="82"/>
      <c r="F215" s="90"/>
      <c r="G215" s="90"/>
      <c r="H215" s="90"/>
      <c r="I215" s="90"/>
    </row>
    <row r="216" spans="1:9">
      <c r="A216" s="9" t="s">
        <v>254</v>
      </c>
      <c r="B216" s="83" t="s">
        <v>507</v>
      </c>
      <c r="C216" s="75">
        <f t="shared" si="3"/>
        <v>63640</v>
      </c>
      <c r="D216" s="87">
        <v>31.82</v>
      </c>
      <c r="E216" s="10"/>
      <c r="F216" s="9"/>
      <c r="G216" s="9"/>
      <c r="H216" s="9"/>
      <c r="I216" s="9"/>
    </row>
    <row r="217" spans="1:9">
      <c r="A217" s="9" t="s">
        <v>255</v>
      </c>
      <c r="B217" s="74" t="s">
        <v>508</v>
      </c>
      <c r="C217" s="75">
        <f t="shared" si="3"/>
        <v>64400.000000000007</v>
      </c>
      <c r="D217" s="76">
        <v>32.200000000000003</v>
      </c>
      <c r="E217" s="10"/>
      <c r="F217" s="9"/>
      <c r="G217" s="9"/>
      <c r="H217" s="9"/>
      <c r="I217" s="9"/>
    </row>
    <row r="218" spans="1:9">
      <c r="A218" s="9" t="s">
        <v>256</v>
      </c>
      <c r="B218" s="74" t="s">
        <v>509</v>
      </c>
      <c r="C218" s="75">
        <f t="shared" si="3"/>
        <v>100000</v>
      </c>
      <c r="D218" s="76">
        <v>50</v>
      </c>
      <c r="E218" s="10"/>
      <c r="F218" s="9"/>
      <c r="G218" s="9"/>
      <c r="H218" s="9"/>
      <c r="I218" s="9"/>
    </row>
    <row r="219" spans="1:9">
      <c r="A219" s="9" t="s">
        <v>257</v>
      </c>
      <c r="B219" s="74" t="s">
        <v>510</v>
      </c>
      <c r="C219" s="75">
        <f t="shared" si="3"/>
        <v>122000</v>
      </c>
      <c r="D219" s="76">
        <v>61</v>
      </c>
      <c r="E219" s="10"/>
      <c r="F219" s="9"/>
      <c r="G219" s="9"/>
      <c r="H219" s="9"/>
      <c r="I219" s="9"/>
    </row>
    <row r="220" spans="1:9">
      <c r="A220" s="9" t="s">
        <v>258</v>
      </c>
      <c r="B220" s="74" t="s">
        <v>511</v>
      </c>
      <c r="C220" s="75">
        <f t="shared" si="3"/>
        <v>127760</v>
      </c>
      <c r="D220" s="76">
        <v>63.88</v>
      </c>
      <c r="E220" s="10"/>
      <c r="F220" s="9"/>
      <c r="G220" s="9"/>
      <c r="H220" s="9"/>
      <c r="I220" s="9"/>
    </row>
    <row r="221" spans="1:9">
      <c r="A221" s="9" t="s">
        <v>259</v>
      </c>
      <c r="B221" s="74" t="s">
        <v>601</v>
      </c>
      <c r="C221" s="75">
        <f t="shared" si="3"/>
        <v>63360</v>
      </c>
      <c r="D221" s="76">
        <v>31.68</v>
      </c>
      <c r="E221" s="10"/>
      <c r="F221" s="9"/>
      <c r="G221" s="9"/>
      <c r="H221" s="9"/>
      <c r="I221" s="9"/>
    </row>
    <row r="222" spans="1:9">
      <c r="A222" s="9" t="s">
        <v>260</v>
      </c>
      <c r="B222" s="74" t="s">
        <v>602</v>
      </c>
      <c r="C222" s="75">
        <f t="shared" si="3"/>
        <v>109260</v>
      </c>
      <c r="D222" s="76">
        <v>54.63</v>
      </c>
      <c r="E222" s="10"/>
      <c r="F222" s="9"/>
      <c r="G222" s="9"/>
      <c r="H222" s="9"/>
      <c r="I222" s="9"/>
    </row>
    <row r="223" spans="1:9">
      <c r="A223" s="9" t="s">
        <v>261</v>
      </c>
      <c r="B223" s="74" t="s">
        <v>603</v>
      </c>
      <c r="C223" s="75">
        <f t="shared" si="3"/>
        <v>88760</v>
      </c>
      <c r="D223" s="76">
        <v>44.38</v>
      </c>
      <c r="E223" s="10"/>
      <c r="F223" s="9"/>
      <c r="G223" s="9"/>
      <c r="H223" s="9"/>
      <c r="I223" s="9"/>
    </row>
    <row r="224" spans="1:9">
      <c r="A224" s="9" t="s">
        <v>262</v>
      </c>
      <c r="B224" s="74" t="s">
        <v>604</v>
      </c>
      <c r="C224" s="75">
        <f t="shared" si="3"/>
        <v>86000</v>
      </c>
      <c r="D224" s="76">
        <v>43</v>
      </c>
      <c r="E224" s="10"/>
      <c r="F224" s="9"/>
      <c r="G224" s="9"/>
      <c r="H224" s="9"/>
      <c r="I224" s="9"/>
    </row>
    <row r="225" spans="1:9">
      <c r="A225" s="9" t="s">
        <v>263</v>
      </c>
      <c r="B225" s="74" t="s">
        <v>605</v>
      </c>
      <c r="C225" s="75">
        <f t="shared" si="3"/>
        <v>131340</v>
      </c>
      <c r="D225" s="76">
        <v>65.67</v>
      </c>
      <c r="E225" s="10"/>
      <c r="F225" s="9"/>
      <c r="G225" s="9"/>
      <c r="H225" s="9"/>
      <c r="I225" s="9"/>
    </row>
    <row r="226" spans="1:9">
      <c r="A226" s="9" t="s">
        <v>264</v>
      </c>
      <c r="B226" s="74" t="s">
        <v>606</v>
      </c>
      <c r="C226" s="75">
        <f t="shared" si="3"/>
        <v>78420</v>
      </c>
      <c r="D226" s="76">
        <v>39.21</v>
      </c>
      <c r="E226" s="10"/>
      <c r="F226" s="9"/>
      <c r="G226" s="9"/>
      <c r="H226" s="9"/>
      <c r="I226" s="9"/>
    </row>
    <row r="227" spans="1:9">
      <c r="A227" s="9" t="s">
        <v>265</v>
      </c>
      <c r="B227" s="74" t="s">
        <v>607</v>
      </c>
      <c r="C227" s="75">
        <f t="shared" si="3"/>
        <v>63180</v>
      </c>
      <c r="D227" s="76">
        <v>31.59</v>
      </c>
      <c r="E227" s="10"/>
      <c r="F227" s="9"/>
      <c r="G227" s="9"/>
      <c r="H227" s="9"/>
      <c r="I227" s="9"/>
    </row>
    <row r="228" spans="1:9">
      <c r="A228" s="9" t="s">
        <v>266</v>
      </c>
      <c r="B228" s="74" t="s">
        <v>608</v>
      </c>
      <c r="C228" s="75">
        <f t="shared" si="3"/>
        <v>92220</v>
      </c>
      <c r="D228" s="76">
        <v>46.11</v>
      </c>
      <c r="E228" s="10"/>
      <c r="F228" s="9"/>
      <c r="G228" s="9"/>
      <c r="H228" s="9"/>
      <c r="I228" s="9"/>
    </row>
    <row r="229" spans="1:9">
      <c r="A229" s="9" t="s">
        <v>267</v>
      </c>
      <c r="B229" s="74" t="s">
        <v>609</v>
      </c>
      <c r="C229" s="75">
        <f t="shared" si="3"/>
        <v>84440</v>
      </c>
      <c r="D229" s="76">
        <v>42.22</v>
      </c>
      <c r="E229" s="10"/>
      <c r="F229" s="9"/>
      <c r="G229" s="9"/>
      <c r="H229" s="9"/>
      <c r="I229" s="9"/>
    </row>
    <row r="230" spans="1:9">
      <c r="A230" s="9" t="s">
        <v>268</v>
      </c>
      <c r="B230" s="74" t="s">
        <v>512</v>
      </c>
      <c r="C230" s="75">
        <f t="shared" si="3"/>
        <v>130699.99999999999</v>
      </c>
      <c r="D230" s="76">
        <v>65.349999999999994</v>
      </c>
      <c r="E230" s="10"/>
      <c r="F230" s="9"/>
      <c r="G230" s="9"/>
      <c r="H230" s="9"/>
      <c r="I230" s="9"/>
    </row>
    <row r="231" spans="1:9">
      <c r="A231" s="9" t="s">
        <v>269</v>
      </c>
      <c r="B231" s="74" t="s">
        <v>513</v>
      </c>
      <c r="C231" s="75">
        <f t="shared" si="3"/>
        <v>36760</v>
      </c>
      <c r="D231" s="76">
        <v>18.38</v>
      </c>
      <c r="E231" s="10"/>
      <c r="F231" s="9"/>
      <c r="G231" s="9"/>
      <c r="H231" s="9"/>
      <c r="I231" s="9"/>
    </row>
    <row r="232" spans="1:9">
      <c r="A232" s="9" t="s">
        <v>270</v>
      </c>
      <c r="B232" s="74" t="s">
        <v>514</v>
      </c>
      <c r="C232" s="75">
        <f t="shared" si="3"/>
        <v>86220</v>
      </c>
      <c r="D232" s="76">
        <v>43.11</v>
      </c>
      <c r="E232" s="10"/>
      <c r="F232" s="9"/>
      <c r="G232" s="9"/>
      <c r="H232" s="9"/>
      <c r="I232" s="9"/>
    </row>
    <row r="233" spans="1:9">
      <c r="A233" s="9" t="s">
        <v>271</v>
      </c>
      <c r="B233" s="74" t="s">
        <v>515</v>
      </c>
      <c r="C233" s="75">
        <f t="shared" si="3"/>
        <v>113580</v>
      </c>
      <c r="D233" s="76">
        <v>56.79</v>
      </c>
      <c r="E233" s="92"/>
      <c r="F233" s="92"/>
      <c r="G233" s="92"/>
      <c r="H233" s="92"/>
      <c r="I233" s="92"/>
    </row>
    <row r="234" spans="1:9">
      <c r="A234" s="9" t="s">
        <v>272</v>
      </c>
      <c r="B234" s="74" t="s">
        <v>516</v>
      </c>
      <c r="C234" s="75">
        <f t="shared" si="3"/>
        <v>59500</v>
      </c>
      <c r="D234" s="76">
        <v>29.75</v>
      </c>
      <c r="E234" s="92"/>
      <c r="F234" s="92"/>
      <c r="G234" s="92"/>
      <c r="H234" s="92"/>
      <c r="I234" s="92"/>
    </row>
    <row r="235" spans="1:9">
      <c r="A235" s="9" t="s">
        <v>273</v>
      </c>
      <c r="B235" s="74" t="s">
        <v>517</v>
      </c>
      <c r="C235" s="75">
        <f t="shared" si="3"/>
        <v>94380</v>
      </c>
      <c r="D235" s="76">
        <v>47.19</v>
      </c>
      <c r="E235" s="92"/>
      <c r="F235" s="92"/>
      <c r="G235" s="92"/>
      <c r="H235" s="92"/>
      <c r="I235" s="92"/>
    </row>
    <row r="236" spans="1:9">
      <c r="A236" s="9" t="s">
        <v>274</v>
      </c>
      <c r="B236" s="74" t="s">
        <v>518</v>
      </c>
      <c r="C236" s="75">
        <f t="shared" si="3"/>
        <v>128180</v>
      </c>
      <c r="D236" s="76">
        <v>64.09</v>
      </c>
      <c r="E236" s="92"/>
      <c r="F236" s="92"/>
      <c r="G236" s="92"/>
      <c r="H236" s="92"/>
      <c r="I236" s="92"/>
    </row>
    <row r="237" spans="1:9">
      <c r="A237" s="9" t="s">
        <v>275</v>
      </c>
      <c r="B237" s="74" t="s">
        <v>519</v>
      </c>
      <c r="C237" s="75">
        <f t="shared" si="3"/>
        <v>97340</v>
      </c>
      <c r="D237" s="76">
        <v>48.67</v>
      </c>
      <c r="E237" s="92"/>
      <c r="F237" s="92"/>
      <c r="G237" s="92"/>
      <c r="H237" s="92"/>
      <c r="I237" s="92"/>
    </row>
    <row r="238" spans="1:9">
      <c r="A238" s="9" t="s">
        <v>276</v>
      </c>
      <c r="B238" s="74" t="s">
        <v>520</v>
      </c>
      <c r="C238" s="75">
        <f t="shared" si="3"/>
        <v>85260</v>
      </c>
      <c r="D238" s="76">
        <v>42.63</v>
      </c>
      <c r="E238" s="92"/>
      <c r="F238" s="92"/>
      <c r="G238" s="92"/>
      <c r="H238" s="92"/>
      <c r="I238" s="92"/>
    </row>
    <row r="239" spans="1:9">
      <c r="A239" s="9" t="s">
        <v>277</v>
      </c>
      <c r="B239" s="74" t="s">
        <v>521</v>
      </c>
      <c r="C239" s="75">
        <f t="shared" si="3"/>
        <v>92000</v>
      </c>
      <c r="D239" s="76">
        <v>46</v>
      </c>
      <c r="E239" s="92"/>
      <c r="F239" s="92"/>
      <c r="G239" s="92"/>
      <c r="H239" s="92"/>
      <c r="I239" s="92"/>
    </row>
    <row r="240" spans="1:9">
      <c r="A240" s="9" t="s">
        <v>278</v>
      </c>
      <c r="B240" s="74" t="s">
        <v>522</v>
      </c>
      <c r="C240" s="75">
        <f t="shared" si="3"/>
        <v>122000</v>
      </c>
      <c r="D240" s="76">
        <v>61</v>
      </c>
      <c r="E240" s="92"/>
      <c r="F240" s="92"/>
      <c r="G240" s="92"/>
      <c r="H240" s="92"/>
      <c r="I240" s="92"/>
    </row>
    <row r="241" spans="1:9">
      <c r="A241" s="9" t="s">
        <v>279</v>
      </c>
      <c r="B241" s="74" t="s">
        <v>523</v>
      </c>
      <c r="C241" s="75">
        <f t="shared" si="3"/>
        <v>151780</v>
      </c>
      <c r="D241" s="76">
        <v>75.89</v>
      </c>
      <c r="E241" s="92"/>
      <c r="F241" s="92"/>
      <c r="G241" s="92"/>
      <c r="H241" s="92"/>
      <c r="I241" s="92"/>
    </row>
    <row r="242" spans="1:9">
      <c r="A242" s="9" t="s">
        <v>280</v>
      </c>
      <c r="B242" s="74" t="s">
        <v>524</v>
      </c>
      <c r="C242" s="75">
        <f t="shared" si="3"/>
        <v>111740</v>
      </c>
      <c r="D242" s="76">
        <v>55.87</v>
      </c>
      <c r="E242" s="92"/>
      <c r="F242" s="92"/>
      <c r="G242" s="92"/>
      <c r="H242" s="92"/>
      <c r="I242" s="92"/>
    </row>
    <row r="243" spans="1:9">
      <c r="A243" s="9" t="s">
        <v>281</v>
      </c>
      <c r="B243" s="92" t="s">
        <v>525</v>
      </c>
      <c r="C243" s="75">
        <f t="shared" si="3"/>
        <v>54000</v>
      </c>
      <c r="D243" s="93">
        <v>27</v>
      </c>
      <c r="E243" s="92"/>
      <c r="F243" s="92"/>
      <c r="G243" s="92"/>
      <c r="H243" s="92"/>
      <c r="I243" s="92"/>
    </row>
    <row r="244" spans="1:9">
      <c r="A244" s="9" t="s">
        <v>282</v>
      </c>
      <c r="B244" s="92" t="s">
        <v>526</v>
      </c>
      <c r="C244" s="75">
        <f t="shared" si="3"/>
        <v>102320</v>
      </c>
      <c r="D244" s="93">
        <v>51.16</v>
      </c>
      <c r="E244" s="92"/>
      <c r="F244" s="92"/>
      <c r="G244" s="92"/>
      <c r="H244" s="92"/>
      <c r="I244" s="92"/>
    </row>
    <row r="245" spans="1:9">
      <c r="A245" s="9" t="s">
        <v>283</v>
      </c>
      <c r="B245" s="92" t="s">
        <v>527</v>
      </c>
      <c r="C245" s="75">
        <f t="shared" ref="C245" si="4">D245*2000</f>
        <v>36640</v>
      </c>
      <c r="D245" s="93">
        <v>18.32</v>
      </c>
      <c r="E245" s="92"/>
      <c r="F245" s="92"/>
      <c r="G245" s="92"/>
      <c r="H245" s="92"/>
      <c r="I245" s="92"/>
    </row>
    <row r="247" spans="1:9">
      <c r="C247" s="94">
        <f>SUM(C2:C246)</f>
        <v>18914480</v>
      </c>
      <c r="D247" s="73"/>
    </row>
    <row r="248" spans="1:9">
      <c r="D248" s="73"/>
    </row>
    <row r="249" spans="1:9">
      <c r="D249" s="73"/>
    </row>
    <row r="250" spans="1:9">
      <c r="D250" s="73"/>
    </row>
    <row r="251" spans="1:9">
      <c r="D251" s="73"/>
    </row>
    <row r="252" spans="1:9">
      <c r="D252" s="73"/>
    </row>
    <row r="253" spans="1:9">
      <c r="D253" s="73"/>
    </row>
    <row r="254" spans="1:9">
      <c r="D254" s="73"/>
    </row>
    <row r="255" spans="1:9">
      <c r="D255" s="73"/>
    </row>
    <row r="256" spans="1:9">
      <c r="D256" s="73"/>
    </row>
    <row r="257" spans="3:4">
      <c r="D257" s="73"/>
    </row>
    <row r="258" spans="3:4">
      <c r="D258" s="73"/>
    </row>
    <row r="259" spans="3:4">
      <c r="D259" s="73"/>
    </row>
    <row r="260" spans="3:4">
      <c r="D260" s="73"/>
    </row>
    <row r="261" spans="3:4">
      <c r="D261" s="73"/>
    </row>
    <row r="262" spans="3:4">
      <c r="D262" s="73"/>
    </row>
    <row r="263" spans="3:4">
      <c r="C263" s="73"/>
      <c r="D263" s="73"/>
    </row>
    <row r="264" spans="3:4">
      <c r="C264" s="73"/>
      <c r="D264" s="73"/>
    </row>
    <row r="265" spans="3:4">
      <c r="C265" s="73"/>
      <c r="D265" s="73"/>
    </row>
    <row r="266" spans="3:4">
      <c r="C266" s="73"/>
      <c r="D266" s="73"/>
    </row>
    <row r="267" spans="3:4">
      <c r="C267" s="73"/>
      <c r="D267" s="73"/>
    </row>
    <row r="268" spans="3:4">
      <c r="C268" s="73"/>
      <c r="D268" s="73"/>
    </row>
    <row r="269" spans="3:4">
      <c r="C269" s="73"/>
      <c r="D269" s="73"/>
    </row>
    <row r="271" spans="3:4">
      <c r="C271" s="73"/>
      <c r="D271" s="73"/>
    </row>
  </sheetData>
  <phoneticPr fontId="15" type="noConversion"/>
  <pageMargins left="0.7" right="0.7" top="0.75" bottom="0.75" header="0.3" footer="0.3"/>
  <pageSetup paperSize="9" scale="91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"/>
  <sheetViews>
    <sheetView workbookViewId="0">
      <selection activeCell="C10" sqref="C10"/>
    </sheetView>
  </sheetViews>
  <sheetFormatPr defaultRowHeight="15"/>
  <cols>
    <col min="2" max="2" width="19.7109375" customWidth="1"/>
    <col min="3" max="3" width="18.7109375" customWidth="1"/>
    <col min="4" max="4" width="24.42578125" customWidth="1"/>
    <col min="5" max="6" width="14.85546875" customWidth="1"/>
    <col min="7" max="8" width="16.5703125" customWidth="1"/>
    <col min="9" max="9" width="29.7109375" customWidth="1"/>
    <col min="10" max="11" width="16.5703125" customWidth="1"/>
    <col min="12" max="12" width="10.140625" bestFit="1" customWidth="1"/>
  </cols>
  <sheetData>
    <row r="1" spans="1:12" ht="38.25">
      <c r="A1" s="38" t="s">
        <v>0</v>
      </c>
      <c r="B1" s="38" t="s">
        <v>565</v>
      </c>
      <c r="C1" s="39" t="s">
        <v>566</v>
      </c>
      <c r="D1" s="38" t="s">
        <v>567</v>
      </c>
      <c r="E1" s="38" t="s">
        <v>568</v>
      </c>
      <c r="F1" s="38" t="s">
        <v>569</v>
      </c>
      <c r="G1" s="38" t="s">
        <v>570</v>
      </c>
      <c r="H1" s="38" t="s">
        <v>571</v>
      </c>
      <c r="I1" s="38" t="s">
        <v>572</v>
      </c>
      <c r="J1" s="38" t="s">
        <v>573</v>
      </c>
      <c r="K1" s="38" t="s">
        <v>574</v>
      </c>
      <c r="L1" s="38" t="s">
        <v>585</v>
      </c>
    </row>
    <row r="2" spans="1:12">
      <c r="A2" s="117" t="s">
        <v>588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</row>
    <row r="3" spans="1:12">
      <c r="A3" s="40" t="s">
        <v>1</v>
      </c>
      <c r="B3" s="41" t="s">
        <v>581</v>
      </c>
      <c r="C3" s="42" t="s">
        <v>582</v>
      </c>
      <c r="D3" s="42" t="s">
        <v>578</v>
      </c>
      <c r="E3" s="42">
        <v>1598</v>
      </c>
      <c r="F3" s="42" t="s">
        <v>576</v>
      </c>
      <c r="G3" s="42">
        <v>5</v>
      </c>
      <c r="H3" s="42">
        <v>2019</v>
      </c>
      <c r="I3" s="42" t="s">
        <v>583</v>
      </c>
      <c r="J3" s="43">
        <v>62885</v>
      </c>
      <c r="K3" s="44" t="s">
        <v>584</v>
      </c>
      <c r="L3" s="45">
        <v>43913</v>
      </c>
    </row>
    <row r="4" spans="1:12">
      <c r="A4" s="40" t="s">
        <v>2</v>
      </c>
      <c r="B4" s="41" t="s">
        <v>589</v>
      </c>
      <c r="C4" s="42" t="s">
        <v>587</v>
      </c>
      <c r="D4" s="42" t="s">
        <v>614</v>
      </c>
      <c r="E4" s="42" t="s">
        <v>576</v>
      </c>
      <c r="F4" s="42" t="s">
        <v>576</v>
      </c>
      <c r="G4" s="42">
        <v>1</v>
      </c>
      <c r="H4" s="42">
        <v>2012</v>
      </c>
      <c r="I4" s="42">
        <v>534920</v>
      </c>
      <c r="J4" s="46" t="s">
        <v>576</v>
      </c>
      <c r="K4" s="44" t="s">
        <v>577</v>
      </c>
      <c r="L4" s="45">
        <v>43783</v>
      </c>
    </row>
    <row r="5" spans="1:12">
      <c r="A5" s="117" t="s">
        <v>579</v>
      </c>
      <c r="B5" s="117"/>
      <c r="C5" s="117"/>
      <c r="D5" s="117"/>
      <c r="E5" s="117"/>
      <c r="F5" s="117"/>
      <c r="G5" s="117"/>
      <c r="H5" s="117"/>
      <c r="I5" s="117"/>
      <c r="J5" s="117"/>
      <c r="K5" s="117"/>
      <c r="L5" s="117"/>
    </row>
    <row r="6" spans="1:12">
      <c r="A6" s="40" t="s">
        <v>1</v>
      </c>
      <c r="B6" s="41" t="s">
        <v>620</v>
      </c>
      <c r="C6" s="42" t="s">
        <v>580</v>
      </c>
      <c r="D6" s="42" t="s">
        <v>575</v>
      </c>
      <c r="E6" s="42">
        <v>2198</v>
      </c>
      <c r="F6" s="42">
        <v>1430</v>
      </c>
      <c r="G6" s="42">
        <v>3</v>
      </c>
      <c r="H6" s="42">
        <v>2011</v>
      </c>
      <c r="I6" s="42" t="s">
        <v>586</v>
      </c>
      <c r="J6" s="43">
        <v>36000</v>
      </c>
      <c r="K6" s="44" t="s">
        <v>584</v>
      </c>
      <c r="L6" s="45">
        <v>43865</v>
      </c>
    </row>
    <row r="7" spans="1:12">
      <c r="A7" s="34"/>
      <c r="B7" s="36"/>
      <c r="C7" s="37"/>
      <c r="D7" s="36"/>
      <c r="E7" s="34"/>
      <c r="F7" s="34"/>
      <c r="G7" s="34"/>
      <c r="H7" s="34"/>
      <c r="I7" s="34"/>
      <c r="J7" s="35"/>
      <c r="K7" s="34"/>
    </row>
  </sheetData>
  <mergeCells count="2">
    <mergeCell ref="A2:L2"/>
    <mergeCell ref="A5:L5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6:M13"/>
  <sheetViews>
    <sheetView workbookViewId="0">
      <selection activeCell="E20" sqref="E20"/>
    </sheetView>
  </sheetViews>
  <sheetFormatPr defaultColWidth="8.85546875" defaultRowHeight="15"/>
  <cols>
    <col min="1" max="2" width="8.85546875" style="33"/>
    <col min="3" max="3" width="37.85546875" style="33" customWidth="1"/>
    <col min="4" max="4" width="12.140625" style="33" customWidth="1"/>
    <col min="5" max="5" width="13.5703125" style="33" customWidth="1"/>
    <col min="6" max="6" width="13" style="33" customWidth="1"/>
    <col min="7" max="7" width="13.5703125" style="33" customWidth="1"/>
    <col min="8" max="8" width="11.42578125" style="33" customWidth="1"/>
    <col min="9" max="9" width="13.5703125" style="33" customWidth="1"/>
    <col min="10" max="10" width="11.7109375" style="33" customWidth="1"/>
    <col min="11" max="11" width="13.5703125" style="33" customWidth="1"/>
    <col min="12" max="12" width="10.85546875" style="33" customWidth="1"/>
    <col min="13" max="13" width="13.5703125" style="33" customWidth="1"/>
    <col min="14" max="16384" width="8.85546875" style="33"/>
  </cols>
  <sheetData>
    <row r="6" spans="3:13" ht="15.6" customHeight="1">
      <c r="C6" s="119"/>
      <c r="D6" s="118">
        <v>2015</v>
      </c>
      <c r="E6" s="118"/>
      <c r="F6" s="118">
        <v>2016</v>
      </c>
      <c r="G6" s="118"/>
      <c r="H6" s="118">
        <v>2017</v>
      </c>
      <c r="I6" s="118"/>
      <c r="J6" s="118">
        <v>2018</v>
      </c>
      <c r="K6" s="118"/>
      <c r="L6" s="118">
        <v>2019</v>
      </c>
      <c r="M6" s="118"/>
    </row>
    <row r="7" spans="3:13" ht="15.6" customHeight="1">
      <c r="C7" s="120"/>
      <c r="D7" s="47" t="s">
        <v>590</v>
      </c>
      <c r="E7" s="48" t="s">
        <v>591</v>
      </c>
      <c r="F7" s="47" t="s">
        <v>590</v>
      </c>
      <c r="G7" s="48" t="s">
        <v>591</v>
      </c>
      <c r="H7" s="47" t="s">
        <v>590</v>
      </c>
      <c r="I7" s="48" t="s">
        <v>591</v>
      </c>
      <c r="J7" s="47" t="s">
        <v>590</v>
      </c>
      <c r="K7" s="48" t="s">
        <v>591</v>
      </c>
      <c r="L7" s="47" t="s">
        <v>590</v>
      </c>
      <c r="M7" s="48" t="s">
        <v>591</v>
      </c>
    </row>
    <row r="8" spans="3:13" ht="45">
      <c r="C8" s="49" t="s">
        <v>592</v>
      </c>
      <c r="D8" s="50">
        <v>1</v>
      </c>
      <c r="E8" s="51">
        <v>400</v>
      </c>
      <c r="F8" s="52">
        <v>2</v>
      </c>
      <c r="G8" s="53">
        <f>779.15+632.78</f>
        <v>1411.9299999999998</v>
      </c>
      <c r="H8" s="52">
        <v>11</v>
      </c>
      <c r="I8" s="54">
        <f>296.31+6171.55+704.29+9000+1037.08+671.45+1000</f>
        <v>18880.680000000004</v>
      </c>
      <c r="J8" s="55" t="s">
        <v>593</v>
      </c>
      <c r="K8" s="56" t="s">
        <v>594</v>
      </c>
      <c r="L8" s="50" t="s">
        <v>576</v>
      </c>
      <c r="M8" s="50" t="s">
        <v>576</v>
      </c>
    </row>
    <row r="9" spans="3:13">
      <c r="C9" s="49" t="s">
        <v>595</v>
      </c>
      <c r="D9" s="50" t="s">
        <v>576</v>
      </c>
      <c r="E9" s="50" t="s">
        <v>576</v>
      </c>
      <c r="F9" s="50" t="s">
        <v>576</v>
      </c>
      <c r="G9" s="50" t="s">
        <v>576</v>
      </c>
      <c r="H9" s="50" t="s">
        <v>576</v>
      </c>
      <c r="I9" s="50" t="s">
        <v>576</v>
      </c>
      <c r="J9" s="50" t="s">
        <v>576</v>
      </c>
      <c r="K9" s="50" t="s">
        <v>576</v>
      </c>
      <c r="L9" s="50" t="s">
        <v>576</v>
      </c>
      <c r="M9" s="50" t="s">
        <v>576</v>
      </c>
    </row>
    <row r="10" spans="3:13" ht="30">
      <c r="C10" s="49" t="s">
        <v>596</v>
      </c>
      <c r="D10" s="50" t="s">
        <v>576</v>
      </c>
      <c r="E10" s="50" t="s">
        <v>576</v>
      </c>
      <c r="F10" s="50" t="s">
        <v>576</v>
      </c>
      <c r="G10" s="50" t="s">
        <v>576</v>
      </c>
      <c r="H10" s="52">
        <v>3</v>
      </c>
      <c r="I10" s="54">
        <v>28842.73</v>
      </c>
      <c r="J10" s="50" t="s">
        <v>576</v>
      </c>
      <c r="K10" s="50" t="s">
        <v>576</v>
      </c>
      <c r="L10" s="50" t="s">
        <v>576</v>
      </c>
      <c r="M10" s="50" t="s">
        <v>576</v>
      </c>
    </row>
    <row r="11" spans="3:13" ht="15.6" customHeight="1">
      <c r="C11" s="57"/>
      <c r="D11" s="58"/>
      <c r="E11" s="59"/>
      <c r="F11" s="58"/>
      <c r="G11" s="59"/>
      <c r="H11" s="58"/>
      <c r="I11" s="59"/>
      <c r="J11" s="58"/>
      <c r="K11" s="59"/>
      <c r="L11" s="58"/>
      <c r="M11" s="59"/>
    </row>
    <row r="12" spans="3:13">
      <c r="C12" s="49" t="s">
        <v>597</v>
      </c>
      <c r="D12" s="50" t="s">
        <v>576</v>
      </c>
      <c r="E12" s="50" t="s">
        <v>576</v>
      </c>
      <c r="F12" s="50" t="s">
        <v>576</v>
      </c>
      <c r="G12" s="50" t="s">
        <v>576</v>
      </c>
      <c r="H12" s="50" t="s">
        <v>576</v>
      </c>
      <c r="I12" s="50" t="s">
        <v>576</v>
      </c>
      <c r="J12" s="50" t="s">
        <v>576</v>
      </c>
      <c r="K12" s="50" t="s">
        <v>576</v>
      </c>
      <c r="L12" s="50" t="s">
        <v>576</v>
      </c>
      <c r="M12" s="50" t="s">
        <v>576</v>
      </c>
    </row>
    <row r="13" spans="3:13">
      <c r="C13" s="49" t="s">
        <v>598</v>
      </c>
      <c r="D13" s="50" t="s">
        <v>576</v>
      </c>
      <c r="E13" s="50" t="s">
        <v>576</v>
      </c>
      <c r="F13" s="50">
        <v>1</v>
      </c>
      <c r="G13" s="51">
        <v>2610</v>
      </c>
      <c r="H13" s="50">
        <v>1</v>
      </c>
      <c r="I13" s="51">
        <v>5756</v>
      </c>
      <c r="J13" s="50" t="s">
        <v>576</v>
      </c>
      <c r="K13" s="50" t="s">
        <v>576</v>
      </c>
      <c r="L13" s="50" t="s">
        <v>576</v>
      </c>
      <c r="M13" s="50" t="s">
        <v>576</v>
      </c>
    </row>
  </sheetData>
  <mergeCells count="6">
    <mergeCell ref="L6:M6"/>
    <mergeCell ref="C6:C7"/>
    <mergeCell ref="D6:E6"/>
    <mergeCell ref="F6:G6"/>
    <mergeCell ref="H6:I6"/>
    <mergeCell ref="J6:K6"/>
  </mergeCells>
  <pageMargins left="0.7" right="0.7" top="0.75" bottom="0.75" header="0.3" footer="0.3"/>
  <pageSetup paperSize="9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7</vt:i4>
      </vt:variant>
    </vt:vector>
  </HeadingPairs>
  <TitlesOfParts>
    <vt:vector size="7" baseType="lpstr">
      <vt:lpstr>Ogień</vt:lpstr>
      <vt:lpstr>Elektronika</vt:lpstr>
      <vt:lpstr>Wykaz lokali mieszkalnych i uzy</vt:lpstr>
      <vt:lpstr>Pojazdy</vt:lpstr>
      <vt:lpstr>Szkodowość</vt:lpstr>
      <vt:lpstr>Arkusz1</vt:lpstr>
      <vt:lpstr>Arkusz2</vt:lpstr>
    </vt:vector>
  </TitlesOfParts>
  <Manager>BartekP</Manager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PrzemekB</dc:creator>
  <cp:lastModifiedBy>UM Jedlina Zdrój</cp:lastModifiedBy>
  <cp:lastPrinted>2019-09-20T08:34:19Z</cp:lastPrinted>
  <dcterms:created xsi:type="dcterms:W3CDTF">2012-01-13T14:07:06Z</dcterms:created>
  <dcterms:modified xsi:type="dcterms:W3CDTF">2019-09-20T08:34:28Z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