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kredyt i raty z premią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<sst xmlns="http://schemas.openxmlformats.org/spreadsheetml/2006/main" count="61" uniqueCount="61">
  <si>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Prognoza kwoty długu i spłat na rok 2008 i lata następne</t>
  </si>
  <si>
    <t>L.p.</t>
  </si>
  <si>
    <t>Wyszczególnienie</t>
  </si>
  <si>
    <t>Kwota długu na dzień 31.12.2007r.</t>
  </si>
  <si>
    <t>Prognoza</t>
  </si>
  <si>
    <t>1.</t>
  </si>
  <si>
    <r>
      <t>Zobowiązania wg tytułów dłużnych:</t>
    </r>
    <r>
      <rPr>
        <sz val="8"/>
        <rFont val="Arial"/>
        <family val="2"/>
      </rPr>
      <t>(1.1+1.3)</t>
    </r>
  </si>
  <si>
    <t>1.1</t>
  </si>
  <si>
    <t>Zaciągnięte zobowiązania (bez prefinansowania) 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</si>
  <si>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</si>
  <si>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</si>
  <si>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</si>
  <si>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</si>
  <si>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</si>
  <si>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</si>
  <si>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</si>
  <si>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</si>
  <si>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</si>
  <si>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</si>
  <si>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</si>
  <si>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w tym:</t>
  </si>
  <si>
    <t>12.3</t>
  </si>
  <si>
    <t>Zagraniczne</t>
  </si>
  <si>
    <t>1.2.4</t>
  </si>
  <si>
    <t>Obligacje</t>
  </si>
  <si>
    <t>1.3</t>
  </si>
  <si>
    <t>Pożyczki, kredyty i obligacje na prefinansowanie</t>
  </si>
  <si>
    <t>1.3.1</t>
  </si>
  <si>
    <t>Zaciągnięte zobowiązania</t>
  </si>
  <si>
    <t>1.3.2</t>
  </si>
  <si>
    <t>Planowane zobowiązania</t>
  </si>
  <si>
    <t>2</t>
  </si>
  <si>
    <t>Obsługa długu (2.1+2.2+2.3)</t>
  </si>
  <si>
    <t>2.1</t>
  </si>
  <si>
    <t>Spłata rat kapitałowych z wyłączeniem prefinansowania</t>
  </si>
  <si>
    <t>2.1.1</t>
  </si>
  <si>
    <t>Kredytów i pożyczek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</si>
  <si>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</si>
  <si>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</si>
  <si>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</si>
  <si>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</si>
  <si>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</si>
  <si>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</si>
  <si>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</si>
  <si>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</si>
  <si>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</si>
  <si>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</si>
  <si>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</si>
  <si>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</si>
  <si>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 xml:space="preserve">5. </t>
  </si>
  <si>
    <t>Prognozowany wynik finansowy</t>
  </si>
  <si>
    <t xml:space="preserve">6. </t>
  </si>
  <si>
    <t>Relacje do dochodów (w%):</t>
  </si>
  <si>
    <t>6.1</t>
  </si>
  <si>
    <r>
      <t xml:space="preserve">Długu </t>
    </r>
    <r>
      <rPr>
        <sz val="8"/>
        <rFont val="Arial"/>
        <family val="2"/>
      </rPr>
      <t>(art.170 ust.1)                 1:3</t>
    </r>
  </si>
  <si>
    <t>6.2</t>
  </si>
  <si>
    <r>
      <t xml:space="preserve">Długu po uwzględnieniu wyłączeń </t>
    </r>
    <r>
      <rPr>
        <sz val="8"/>
        <rFont val="Arial"/>
        <family val="2"/>
      </rPr>
      <t>(art.170 ust.3) (1.1+1.2):3</t>
    </r>
  </si>
  <si>
    <t>6.3</t>
  </si>
  <si>
    <r>
      <t xml:space="preserve">Spłaty zadłużenia </t>
    </r>
    <r>
      <rPr>
        <sz val="8"/>
        <rFont val="Arial"/>
        <family val="2"/>
      </rPr>
      <t>(art.169 ust.1)         (2:3)</t>
    </r>
  </si>
  <si>
    <t>6.4</t>
  </si>
  <si>
    <r>
      <t xml:space="preserve">Spłaty zadłużenia po uwzględnieniu wyłączeń </t>
    </r>
    <r>
      <rPr>
        <sz val="8"/>
        <rFont val="Arial"/>
        <family val="2"/>
      </rPr>
      <t>(art.169 ust.3)   (2.1+2.3):3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</si>
</sst>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5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pane ySplit="3" topLeftCell="A4" activePane="bottomLeft" state="frozen"/>
      <selection pane="topLeft" activeCell="A1" sqref="A1"/>
      <selection pane="bottomLeft" activeCell="B37" sqref="B37"/>
    </sheetView>
  </sheetViews>
  <sheetFormatPr defaultColWidth="12.57421875" defaultRowHeight="12.75"/>
  <cols>
    <col min="1" max="1" width="4.57421875" style="1" customWidth="1"/>
    <col min="2" max="2" width="44.8515625" style="2" customWidth="1"/>
    <col min="3" max="3" width="10.00390625" style="2" customWidth="1"/>
    <col min="4" max="4" width="9.7109375" style="2" customWidth="1"/>
    <col min="5" max="5" width="8.7109375" style="2" customWidth="1"/>
    <col min="6" max="6" width="8.8515625" style="2" customWidth="1"/>
    <col min="7" max="8" width="8.7109375" style="2" customWidth="1"/>
    <col min="9" max="9" width="8.8515625" style="2" customWidth="1"/>
    <col min="10" max="10" width="8.7109375" style="2" customWidth="1"/>
    <col min="11" max="11" width="9.00390625" style="2" customWidth="1"/>
    <col min="12" max="13" width="8.421875" style="2" customWidth="1"/>
    <col min="14" max="252" width="11.7109375" style="2" customWidth="1"/>
    <col min="253" max="16384" width="11.7109375" style="0" customWidth="1"/>
  </cols>
  <sheetData>
    <row r="1" spans="1:256" s="4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IS1"/>
      <c r="IT1"/>
      <c r="IU1"/>
      <c r="IV1"/>
    </row>
    <row r="2" spans="1:256" s="4" customFormat="1" ht="12.75">
      <c r="A2" s="5" t="s">
        <v>1</v>
      </c>
      <c r="B2" s="6" t="s">
        <v>2</v>
      </c>
      <c r="C2" s="7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IS2"/>
      <c r="IT2"/>
      <c r="IU2"/>
      <c r="IV2"/>
    </row>
    <row r="3" spans="1:256" s="4" customFormat="1" ht="31.5" customHeight="1">
      <c r="A3" s="5"/>
      <c r="B3" s="6"/>
      <c r="C3" s="6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IS3"/>
      <c r="IT3"/>
      <c r="IU3"/>
      <c r="IV3"/>
    </row>
    <row r="4" spans="1:13" ht="9.75" customHeigh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</row>
    <row r="5" spans="1:256" s="13" customFormat="1" ht="12.75">
      <c r="A5" s="10" t="s">
        <v>5</v>
      </c>
      <c r="B5" s="11" t="s">
        <v>6</v>
      </c>
      <c r="C5" s="12">
        <v>5802659</v>
      </c>
      <c r="D5" s="12">
        <v>3942886</v>
      </c>
      <c r="E5" s="12">
        <v>2878146</v>
      </c>
      <c r="F5" s="12">
        <f>E5-F20</f>
        <v>2317872</v>
      </c>
      <c r="G5" s="12">
        <f>F5-G20</f>
        <v>1762437</v>
      </c>
      <c r="H5" s="12">
        <f>G5-H20</f>
        <v>1275231</v>
      </c>
      <c r="I5" s="12">
        <f>H5-I20</f>
        <v>863025</v>
      </c>
      <c r="J5" s="12">
        <f>I5-J20</f>
        <v>520329</v>
      </c>
      <c r="K5" s="12">
        <f>J5-K20</f>
        <v>222243</v>
      </c>
      <c r="L5" s="12">
        <f>K5-L20</f>
        <v>29413</v>
      </c>
      <c r="M5" s="12">
        <f>L5-M20</f>
        <v>0</v>
      </c>
      <c r="IS5"/>
      <c r="IT5"/>
      <c r="IU5"/>
      <c r="IV5"/>
    </row>
    <row r="6" spans="1:256" s="17" customFormat="1" ht="21.75">
      <c r="A6" s="14" t="s">
        <v>7</v>
      </c>
      <c r="B6" s="15" t="s">
        <v>8</v>
      </c>
      <c r="C6" s="16">
        <f>C7+C8+C9</f>
        <v>2910459</v>
      </c>
      <c r="D6" s="16">
        <f>D7+D8+D9</f>
        <v>3438420</v>
      </c>
      <c r="E6" s="16">
        <f>E7+E8+E9</f>
        <v>2878146</v>
      </c>
      <c r="F6" s="16">
        <f>F7+F8+F9</f>
        <v>2317872</v>
      </c>
      <c r="G6" s="16">
        <f>G7+G8+G9</f>
        <v>1762437</v>
      </c>
      <c r="H6" s="16">
        <f>H7+H8+H9</f>
        <v>1275231</v>
      </c>
      <c r="I6" s="16">
        <f>I7+I8+I9</f>
        <v>863025</v>
      </c>
      <c r="J6" s="16">
        <f>J7+J8+J9</f>
        <v>520329</v>
      </c>
      <c r="K6" s="16">
        <f>K7+K8+K9</f>
        <v>222243</v>
      </c>
      <c r="L6" s="16">
        <f>L7+L8+L9</f>
        <v>29413</v>
      </c>
      <c r="M6" s="16">
        <f>M7+M8+M9</f>
        <v>0</v>
      </c>
      <c r="IS6"/>
      <c r="IT6"/>
      <c r="IU6"/>
      <c r="IV6"/>
    </row>
    <row r="7" spans="1:13" ht="10.5" customHeight="1">
      <c r="A7" s="8" t="s">
        <v>9</v>
      </c>
      <c r="B7" s="18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0.5" customHeight="1">
      <c r="A8" s="8" t="s">
        <v>11</v>
      </c>
      <c r="B8" s="18" t="s">
        <v>12</v>
      </c>
      <c r="C8" s="19">
        <v>2910459</v>
      </c>
      <c r="D8" s="19">
        <v>3438420</v>
      </c>
      <c r="E8" s="19">
        <f>D8-E20</f>
        <v>2878146</v>
      </c>
      <c r="F8" s="19">
        <f>E8-F20</f>
        <v>2317872</v>
      </c>
      <c r="G8" s="19">
        <f>F8-G20</f>
        <v>1762437</v>
      </c>
      <c r="H8" s="19">
        <f>G8-H20</f>
        <v>1275231</v>
      </c>
      <c r="I8" s="19">
        <f>H8-I20</f>
        <v>863025</v>
      </c>
      <c r="J8" s="19">
        <f>I8-J20</f>
        <v>520329</v>
      </c>
      <c r="K8" s="19">
        <f>J8-K20</f>
        <v>222243</v>
      </c>
      <c r="L8" s="19">
        <f>K8-L20</f>
        <v>29413</v>
      </c>
      <c r="M8" s="19">
        <f>L8-M20</f>
        <v>0</v>
      </c>
    </row>
    <row r="9" spans="1:13" ht="10.5" customHeight="1">
      <c r="A9" s="8" t="s">
        <v>13</v>
      </c>
      <c r="B9" s="18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256" s="17" customFormat="1" ht="10.5" customHeight="1">
      <c r="A10" s="14" t="s">
        <v>15</v>
      </c>
      <c r="B10" s="15" t="s">
        <v>16</v>
      </c>
      <c r="C10" s="16">
        <f>C11+C12+C14</f>
        <v>0</v>
      </c>
      <c r="D10" s="16">
        <f>D11+D12+D14</f>
        <v>0</v>
      </c>
      <c r="E10" s="16">
        <f>E11+E12+E14</f>
        <v>0</v>
      </c>
      <c r="F10" s="16">
        <f>F11+F12+F14</f>
        <v>0</v>
      </c>
      <c r="G10" s="16">
        <f>G11+G12+G14</f>
        <v>0</v>
      </c>
      <c r="H10" s="16">
        <f>H11+H12+H14</f>
        <v>0</v>
      </c>
      <c r="I10" s="16">
        <f>I11+I12+I14</f>
        <v>0</v>
      </c>
      <c r="J10" s="16">
        <f>J11+J12+J14</f>
        <v>0</v>
      </c>
      <c r="K10" s="16">
        <f>K11+K12+K14</f>
        <v>0</v>
      </c>
      <c r="L10" s="16">
        <f>L11+L12+L14</f>
        <v>0</v>
      </c>
      <c r="M10" s="16">
        <f>M11+M12+M14</f>
        <v>0</v>
      </c>
      <c r="IS10"/>
      <c r="IT10"/>
      <c r="IU10"/>
      <c r="IV10"/>
    </row>
    <row r="11" spans="1:13" ht="10.5" customHeight="1">
      <c r="A11" s="8" t="s">
        <v>17</v>
      </c>
      <c r="B11" s="18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0.5" customHeight="1">
      <c r="A12" s="8" t="s">
        <v>19</v>
      </c>
      <c r="B12" s="18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0.5" customHeight="1">
      <c r="A13" s="8" t="s">
        <v>21</v>
      </c>
      <c r="B13" s="18" t="s">
        <v>22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0.5" customHeight="1">
      <c r="A14" s="8" t="s">
        <v>23</v>
      </c>
      <c r="B14" s="18" t="s">
        <v>24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56" s="17" customFormat="1" ht="11.25" customHeight="1">
      <c r="A15" s="14" t="s">
        <v>25</v>
      </c>
      <c r="B15" s="20" t="s">
        <v>26</v>
      </c>
      <c r="C15" s="16">
        <f>C16+C17</f>
        <v>2892200</v>
      </c>
      <c r="D15" s="16">
        <f>D16+D17</f>
        <v>504466</v>
      </c>
      <c r="E15" s="16">
        <f>E16+E17</f>
        <v>0</v>
      </c>
      <c r="F15" s="16">
        <f>F16+F17</f>
        <v>0</v>
      </c>
      <c r="G15" s="16">
        <f>G16+G17</f>
        <v>0</v>
      </c>
      <c r="H15" s="16">
        <f>H16+H17</f>
        <v>0</v>
      </c>
      <c r="I15" s="16">
        <f>I16+I17</f>
        <v>0</v>
      </c>
      <c r="J15" s="16">
        <f>J16+J17</f>
        <v>0</v>
      </c>
      <c r="K15" s="16">
        <f>K16+K17</f>
        <v>0</v>
      </c>
      <c r="L15" s="16">
        <f>L16+L17</f>
        <v>0</v>
      </c>
      <c r="M15" s="16">
        <f>M16+M17</f>
        <v>0</v>
      </c>
      <c r="IS15"/>
      <c r="IT15"/>
      <c r="IU15"/>
      <c r="IV15"/>
    </row>
    <row r="16" spans="1:13" ht="10.5" customHeight="1">
      <c r="A16" s="8" t="s">
        <v>27</v>
      </c>
      <c r="B16" s="18" t="s">
        <v>28</v>
      </c>
      <c r="C16" s="19">
        <v>2892200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0.5" customHeight="1">
      <c r="A17" s="8" t="s">
        <v>29</v>
      </c>
      <c r="B17" s="18" t="s">
        <v>30</v>
      </c>
      <c r="C17" s="19"/>
      <c r="D17" s="19">
        <v>504466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256" s="13" customFormat="1" ht="9.75" customHeight="1">
      <c r="A18" s="10" t="s">
        <v>31</v>
      </c>
      <c r="B18" s="21" t="s">
        <v>32</v>
      </c>
      <c r="C18" s="12">
        <f>C19+C23+C24</f>
        <v>3904396</v>
      </c>
      <c r="D18" s="12">
        <f>D19+D23+D24</f>
        <v>5321773</v>
      </c>
      <c r="E18" s="12">
        <f>E19+E23+E24</f>
        <v>1234740</v>
      </c>
      <c r="F18" s="12">
        <f>F19+F23+F24</f>
        <v>1181174</v>
      </c>
      <c r="G18" s="12">
        <f>G19+G23+G24</f>
        <v>1414235</v>
      </c>
      <c r="H18" s="12">
        <f>H19+H23+H24</f>
        <v>1300006</v>
      </c>
      <c r="I18" s="12">
        <f>I19+I23+I24</f>
        <v>1183006</v>
      </c>
      <c r="J18" s="12">
        <f>J19+J23+J24</f>
        <v>1074496</v>
      </c>
      <c r="K18" s="12">
        <f>K19+K23+K24</f>
        <v>995886</v>
      </c>
      <c r="L18" s="12">
        <f>L19+L23+L24</f>
        <v>858630</v>
      </c>
      <c r="M18" s="12">
        <f>M19+M23+M24</f>
        <v>671213</v>
      </c>
      <c r="IS18"/>
      <c r="IT18"/>
      <c r="IU18"/>
      <c r="IV18"/>
    </row>
    <row r="19" spans="1:256" s="17" customFormat="1" ht="12" customHeight="1">
      <c r="A19" s="14" t="s">
        <v>33</v>
      </c>
      <c r="B19" s="15" t="s">
        <v>34</v>
      </c>
      <c r="C19" s="16">
        <f>C20+C21+C22</f>
        <v>419296</v>
      </c>
      <c r="D19" s="16">
        <f>D20+D21+D22</f>
        <v>472039</v>
      </c>
      <c r="E19" s="16">
        <f>E20+E21+E22</f>
        <v>560274</v>
      </c>
      <c r="F19" s="16">
        <f>F20+F21+F22</f>
        <v>843174</v>
      </c>
      <c r="G19" s="16">
        <f>G20+G21+G22</f>
        <v>1121235</v>
      </c>
      <c r="H19" s="16">
        <f>H20+H21+H22</f>
        <v>1053006</v>
      </c>
      <c r="I19" s="16">
        <f>I20+I21+I22</f>
        <v>978006</v>
      </c>
      <c r="J19" s="16">
        <f>J20+J21+J22</f>
        <v>908496</v>
      </c>
      <c r="K19" s="16">
        <f>K20+K21+K22</f>
        <v>863886</v>
      </c>
      <c r="L19" s="16">
        <f>L20+L21+L22</f>
        <v>758630</v>
      </c>
      <c r="M19" s="16">
        <f>M20+M21+M22</f>
        <v>595213</v>
      </c>
      <c r="IS19"/>
      <c r="IT19"/>
      <c r="IU19"/>
      <c r="IV19"/>
    </row>
    <row r="20" spans="1:13" ht="10.5" customHeight="1">
      <c r="A20" s="8" t="s">
        <v>35</v>
      </c>
      <c r="B20" s="18" t="s">
        <v>36</v>
      </c>
      <c r="C20" s="19">
        <v>419296</v>
      </c>
      <c r="D20" s="19">
        <v>472039</v>
      </c>
      <c r="E20" s="19">
        <v>560274</v>
      </c>
      <c r="F20" s="19">
        <v>560274</v>
      </c>
      <c r="G20" s="19">
        <v>555435</v>
      </c>
      <c r="H20" s="19">
        <v>487206</v>
      </c>
      <c r="I20" s="19">
        <v>412206</v>
      </c>
      <c r="J20" s="19">
        <v>342696</v>
      </c>
      <c r="K20" s="19">
        <v>298086</v>
      </c>
      <c r="L20" s="19">
        <v>192830</v>
      </c>
      <c r="M20" s="19">
        <v>29413</v>
      </c>
    </row>
    <row r="21" spans="1:13" ht="10.5" customHeight="1">
      <c r="A21" s="8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0.5" customHeight="1">
      <c r="A22" s="8" t="s">
        <v>39</v>
      </c>
      <c r="B22" s="18" t="s">
        <v>40</v>
      </c>
      <c r="C22" s="19"/>
      <c r="D22" s="19"/>
      <c r="E22" s="19"/>
      <c r="F22" s="19">
        <v>282900</v>
      </c>
      <c r="G22" s="19">
        <v>565800</v>
      </c>
      <c r="H22" s="19">
        <v>565800</v>
      </c>
      <c r="I22" s="19">
        <v>565800</v>
      </c>
      <c r="J22" s="19">
        <v>565800</v>
      </c>
      <c r="K22" s="19">
        <v>565800</v>
      </c>
      <c r="L22" s="19">
        <v>565800</v>
      </c>
      <c r="M22" s="19">
        <v>565800</v>
      </c>
    </row>
    <row r="23" spans="1:256" s="17" customFormat="1" ht="12.75">
      <c r="A23" s="14" t="s">
        <v>41</v>
      </c>
      <c r="B23" s="20" t="s">
        <v>42</v>
      </c>
      <c r="C23" s="19">
        <v>3335100</v>
      </c>
      <c r="D23" s="19">
        <v>4699734</v>
      </c>
      <c r="E23" s="19">
        <v>504466</v>
      </c>
      <c r="F23" s="19"/>
      <c r="G23" s="19"/>
      <c r="H23" s="19"/>
      <c r="I23" s="19"/>
      <c r="J23" s="19"/>
      <c r="K23" s="19"/>
      <c r="L23" s="19"/>
      <c r="M23" s="19"/>
      <c r="IS23"/>
      <c r="IT23"/>
      <c r="IU23"/>
      <c r="IV23"/>
    </row>
    <row r="24" spans="1:256" s="17" customFormat="1" ht="12.75">
      <c r="A24" s="14" t="s">
        <v>43</v>
      </c>
      <c r="B24" s="20" t="s">
        <v>44</v>
      </c>
      <c r="C24" s="19">
        <v>150000</v>
      </c>
      <c r="D24" s="19">
        <v>150000</v>
      </c>
      <c r="E24" s="19">
        <v>170000</v>
      </c>
      <c r="F24" s="19">
        <v>338000</v>
      </c>
      <c r="G24" s="19">
        <v>293000</v>
      </c>
      <c r="H24" s="19">
        <v>247000</v>
      </c>
      <c r="I24" s="19">
        <v>205000</v>
      </c>
      <c r="J24" s="19">
        <v>166000</v>
      </c>
      <c r="K24" s="19">
        <v>132000</v>
      </c>
      <c r="L24" s="19">
        <v>100000</v>
      </c>
      <c r="M24" s="19">
        <v>76000</v>
      </c>
      <c r="IS24"/>
      <c r="IT24"/>
      <c r="IU24"/>
      <c r="IV24"/>
    </row>
    <row r="25" spans="1:13" ht="12.75">
      <c r="A25" s="14" t="s">
        <v>45</v>
      </c>
      <c r="B25" s="20" t="s">
        <v>46</v>
      </c>
      <c r="C25" s="19">
        <v>15947622</v>
      </c>
      <c r="D25" s="19">
        <v>16657734</v>
      </c>
      <c r="E25" s="19">
        <v>16700000</v>
      </c>
      <c r="F25" s="19">
        <v>16700000</v>
      </c>
      <c r="G25" s="19">
        <v>16705435</v>
      </c>
      <c r="H25" s="19">
        <v>16687206</v>
      </c>
      <c r="I25" s="19">
        <v>16662206</v>
      </c>
      <c r="J25" s="19">
        <v>16642696</v>
      </c>
      <c r="K25" s="19">
        <v>16648086</v>
      </c>
      <c r="L25" s="19">
        <v>16593830</v>
      </c>
      <c r="M25" s="19">
        <v>16479413</v>
      </c>
    </row>
    <row r="26" spans="1:13" ht="12.75">
      <c r="A26" s="14" t="s">
        <v>47</v>
      </c>
      <c r="B26" s="20" t="s">
        <v>48</v>
      </c>
      <c r="C26" s="19">
        <v>15485426</v>
      </c>
      <c r="D26" s="19">
        <v>15100000</v>
      </c>
      <c r="E26" s="19">
        <f>E25-E20</f>
        <v>16139726</v>
      </c>
      <c r="F26" s="19">
        <v>16139726</v>
      </c>
      <c r="G26" s="19">
        <v>16150000</v>
      </c>
      <c r="H26" s="19">
        <v>16200000</v>
      </c>
      <c r="I26" s="19">
        <v>16250000</v>
      </c>
      <c r="J26" s="19">
        <v>16300000</v>
      </c>
      <c r="K26" s="19">
        <v>16350000</v>
      </c>
      <c r="L26" s="19">
        <v>16400000</v>
      </c>
      <c r="M26" s="19">
        <v>16450000</v>
      </c>
    </row>
    <row r="27" spans="1:13" ht="12.75">
      <c r="A27" s="14" t="s">
        <v>49</v>
      </c>
      <c r="B27" s="20" t="s">
        <v>50</v>
      </c>
      <c r="C27" s="19">
        <f>C25-C26</f>
        <v>462196</v>
      </c>
      <c r="D27" s="19">
        <f>D25-D26</f>
        <v>1557734</v>
      </c>
      <c r="E27" s="19">
        <f>E25-E26</f>
        <v>560274</v>
      </c>
      <c r="F27" s="19">
        <f>F25-F26</f>
        <v>560274</v>
      </c>
      <c r="G27" s="19">
        <f>G25-G26</f>
        <v>555435</v>
      </c>
      <c r="H27" s="19">
        <f>H25-H26</f>
        <v>487206</v>
      </c>
      <c r="I27" s="19">
        <f>I25-I26</f>
        <v>412206</v>
      </c>
      <c r="J27" s="19">
        <f>J25-J26</f>
        <v>342696</v>
      </c>
      <c r="K27" s="19">
        <f>K25-K26</f>
        <v>298086</v>
      </c>
      <c r="L27" s="19">
        <f>L25-L26</f>
        <v>193830</v>
      </c>
      <c r="M27" s="19">
        <f>M25-M26</f>
        <v>29413</v>
      </c>
    </row>
    <row r="28" spans="1:13" ht="12.75">
      <c r="A28" s="14" t="s">
        <v>51</v>
      </c>
      <c r="B28" s="20" t="s">
        <v>52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4" t="s">
        <v>53</v>
      </c>
      <c r="B29" s="20" t="s">
        <v>54</v>
      </c>
      <c r="C29" s="18">
        <f>C5/C25*100</f>
        <v>36.38573199189196</v>
      </c>
      <c r="D29" s="18">
        <f>D5/D25*100</f>
        <v>23.670002174365372</v>
      </c>
      <c r="E29" s="18">
        <f>E5/E25*100</f>
        <v>17.23440718562874</v>
      </c>
      <c r="F29" s="18">
        <f>F5/F25*100</f>
        <v>13.879473053892216</v>
      </c>
      <c r="G29" s="18">
        <f>G5/G25*100</f>
        <v>10.5500814555263</v>
      </c>
      <c r="H29" s="18">
        <f>H5/H25*100</f>
        <v>7.641968343891721</v>
      </c>
      <c r="I29" s="18">
        <f>I5/I25*100</f>
        <v>5.17953625108224</v>
      </c>
      <c r="J29" s="18">
        <f>J5/J25*100</f>
        <v>3.1264706150974577</v>
      </c>
      <c r="K29" s="18">
        <f>K5/K25*100</f>
        <v>1.3349462514789987</v>
      </c>
      <c r="L29" s="18">
        <f>L5/L25*100</f>
        <v>0.17725262944118386</v>
      </c>
      <c r="M29" s="18">
        <f>M5/M25*100</f>
        <v>0</v>
      </c>
    </row>
    <row r="30" spans="1:13" ht="21.75">
      <c r="A30" s="14" t="s">
        <v>55</v>
      </c>
      <c r="B30" s="15" t="s">
        <v>56</v>
      </c>
      <c r="C30" s="18">
        <f>(C6+C10)/C25*100</f>
        <v>18.25011277543448</v>
      </c>
      <c r="D30" s="18">
        <f>(D6+D10)/D25*100</f>
        <v>20.64158306285837</v>
      </c>
      <c r="E30" s="18">
        <f>(E6+E10)/E25*100</f>
        <v>17.23440718562874</v>
      </c>
      <c r="F30" s="18">
        <f>(F6+F10)/F25*100</f>
        <v>13.879473053892216</v>
      </c>
      <c r="G30" s="18">
        <f>(G6+G10)/G25*100</f>
        <v>10.5500814555263</v>
      </c>
      <c r="H30" s="18">
        <f>(H6+H10)/H25*100</f>
        <v>7.641968343891721</v>
      </c>
      <c r="I30" s="18">
        <f>(I6+I10)/I25*100</f>
        <v>5.17953625108224</v>
      </c>
      <c r="J30" s="18">
        <f>(J6+J10)/J25*100</f>
        <v>3.1264706150974577</v>
      </c>
      <c r="K30" s="18">
        <f>(K6+K10)/K25*100</f>
        <v>1.3349462514789987</v>
      </c>
      <c r="L30" s="18">
        <f>(L6+L10)/L25*100</f>
        <v>0.17725262944118386</v>
      </c>
      <c r="M30" s="18">
        <f>(M6+M10)/M25*100</f>
        <v>0</v>
      </c>
    </row>
    <row r="31" spans="1:13" ht="12.75">
      <c r="A31" s="14" t="s">
        <v>57</v>
      </c>
      <c r="B31" s="20" t="s">
        <v>58</v>
      </c>
      <c r="C31" s="18">
        <f>C18/C25*100</f>
        <v>24.482621923193314</v>
      </c>
      <c r="D31" s="18">
        <f>D18/D25*100</f>
        <v>31.947760721836477</v>
      </c>
      <c r="E31" s="18">
        <f>E18/E25*100</f>
        <v>7.393652694610778</v>
      </c>
      <c r="F31" s="18">
        <f>F18/F25*100</f>
        <v>7.072898203592814</v>
      </c>
      <c r="G31" s="18">
        <f>G18/G25*100</f>
        <v>8.465717893607678</v>
      </c>
      <c r="H31" s="18">
        <f>H18/H25*100</f>
        <v>7.790435379056267</v>
      </c>
      <c r="I31" s="18">
        <f>I18/I25*100</f>
        <v>7.099936226931776</v>
      </c>
      <c r="J31" s="18">
        <f>J18/J25*100</f>
        <v>6.456261653760905</v>
      </c>
      <c r="K31" s="18">
        <f>K18/K25*100</f>
        <v>5.981984956108468</v>
      </c>
      <c r="L31" s="18">
        <f>L18/L25*100</f>
        <v>5.174393132869265</v>
      </c>
      <c r="M31" s="18">
        <f>M18/M25*100</f>
        <v>4.073039494792685</v>
      </c>
    </row>
    <row r="32" spans="1:13" ht="21.75">
      <c r="A32" s="14" t="s">
        <v>59</v>
      </c>
      <c r="B32" s="15" t="s">
        <v>60</v>
      </c>
      <c r="C32" s="18">
        <f>(C19+C24)/C25*100</f>
        <v>3.5697861411563427</v>
      </c>
      <c r="D32" s="18">
        <f>(D19+D24)/D25*100</f>
        <v>3.7342354008054155</v>
      </c>
      <c r="E32" s="18">
        <f>(E19+E24)/E25*100</f>
        <v>4.372898203592814</v>
      </c>
      <c r="F32" s="18">
        <f>(F19+F24)/F25*100</f>
        <v>7.072898203592814</v>
      </c>
      <c r="G32" s="18">
        <f>(G19+G24)/G25*100</f>
        <v>8.465717893607678</v>
      </c>
      <c r="H32" s="18">
        <f>(H19+H24)/H25*100</f>
        <v>7.790435379056267</v>
      </c>
      <c r="I32" s="18">
        <f>(I19+I24)/I25*100</f>
        <v>7.099936226931776</v>
      </c>
      <c r="J32" s="18">
        <f>(J19+J24)/J25*100</f>
        <v>6.456261653760905</v>
      </c>
      <c r="K32" s="18">
        <f>(K19+K24)/K25*100</f>
        <v>5.981984956108468</v>
      </c>
      <c r="L32" s="18">
        <f>(L19+L24)/L25*100</f>
        <v>5.174393132869265</v>
      </c>
      <c r="M32" s="18">
        <f>(M19+M24)/M25*100</f>
        <v>4.073039494792685</v>
      </c>
    </row>
    <row r="33" spans="1:2" ht="12.75">
      <c r="A33" s="22"/>
      <c r="B33" s="22"/>
    </row>
    <row r="34" ht="12.75">
      <c r="A34" s="22"/>
    </row>
  </sheetData>
  <mergeCells count="6">
    <mergeCell ref="A1:M1"/>
    <mergeCell ref="A2:A3"/>
    <mergeCell ref="B2:B3"/>
    <mergeCell ref="C2:C3"/>
    <mergeCell ref="D2:M2"/>
    <mergeCell ref="A33:B33"/>
  </mergeCells>
  <printOptions/>
  <pageMargins left="0.19652777777777777" right="0.19652777777777777" top="0.7569444444444444" bottom="0.5902777777777778" header="0.5902777777777778" footer="0.5118055555555556"/>
  <pageSetup firstPageNumber="1" useFirstPageNumber="1" horizontalDpi="300" verticalDpi="300" orientation="landscape" paperSize="9"/>
  <headerFooter alignWithMargins="0">
    <oddHeader>&amp;R&amp;"Times New Roman,Normalny"&amp;12Załącznik Nr 5 do Uchwały Nr XIII/73/07 Rady Miasta Jedlina-Zdrój 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2008-01-03T08:56:23Z</cp:lastPrinted>
  <dcterms:created xsi:type="dcterms:W3CDTF">2006-11-03T13:45:44Z</dcterms:created>
  <dcterms:modified xsi:type="dcterms:W3CDTF">2008-01-03T08:55:32Z</dcterms:modified>
  <cp:category/>
  <cp:version/>
  <cp:contentType/>
  <cp:contentStatus/>
  <cp:revision>86</cp:revision>
</cp:coreProperties>
</file>