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3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<sst xmlns="http://schemas.openxmlformats.org/spreadsheetml/2006/main" count="72" uniqueCount="48">
  <si>
    <t>LP.</t>
  </si>
  <si>
    <t>Dział</t>
  </si>
  <si>
    <t>Rozdział</t>
  </si>
  <si>
    <t>§</t>
  </si>
  <si>
    <t xml:space="preserve"> Nazwa zadania            inwestycyjnego                        i okres realizacji                     (w latach)</t>
  </si>
  <si>
    <t>Łączne nakłady finansowe</t>
  </si>
  <si>
    <t xml:space="preserve">Planowane wydatki </t>
  </si>
  <si>
    <t xml:space="preserve"> z tego źródła finansowania </t>
  </si>
  <si>
    <t>Dodochody własne jst.</t>
  </si>
  <si>
    <t>Kredyty                         i pożyczki</t>
  </si>
  <si>
    <t>Środki pochodzące    z innych źródeł*</t>
  </si>
  <si>
    <t>Środki wymienione      w art.5 ust.1 pkt 2 i 3 u.f.p</t>
  </si>
  <si>
    <t>Jednostka organizacyjna realizująca program       lub koordynująca wykonanie programu</t>
  </si>
  <si>
    <t>Urząd Miasta Jedlina-Zdrój</t>
  </si>
  <si>
    <t>A</t>
  </si>
  <si>
    <t>B</t>
  </si>
  <si>
    <t>C</t>
  </si>
  <si>
    <t>Powiat Wałbrzyski on -line (2007-2013)</t>
  </si>
  <si>
    <t>OGÓŁEM</t>
  </si>
  <si>
    <t>Rozbudowa Gimnazjum Miejskiego w Jedlinie-Zdroju wraz                   z modernizacją    infrastruktury sportowej (nadbudowa sal dydaktycznych, wyposażenie sal dydaktycznych)         (2008-2010)</t>
  </si>
  <si>
    <t>Budowa Kompleksu sportowego „Moje boisko Orlik  2012 „ w Jedlinie-Zdroju w rejonie  ulicy  Bloki Kolejowe. Etap.I Budowa boiska wielofunkcyjnego wraz z zapleczem i placem zabaw w Jedlinie-Zdroju w rejonie ulicy Bloki Kolejowe</t>
  </si>
  <si>
    <t>Rok budżetowy    2009  (8+9+10+11)</t>
  </si>
  <si>
    <t>2010  r.</t>
  </si>
  <si>
    <t>2011 r.</t>
  </si>
  <si>
    <t>Droga dojazdowa do gruntów rolnych o     nawierzchni asfaltowej -działki w rejonie ul.Narutowicza             w Jedlinie-Zdroju             (2009)</t>
  </si>
  <si>
    <t>Uzdrowiskowy Szlak Turystyczno-Rekreacyjny w Jedlinie-Zdroju II etap           (2008-2012)</t>
  </si>
  <si>
    <t>Modernizacja Cmentarza Komunalnego                           w Jedlinie-Zdroju                                 (2008- 2013)</t>
  </si>
  <si>
    <t>Budowa wielofunkcyjnych boisk sportowych ogólnodostepnych dla dzieci i młodzieży                  w Jedlinie-Zdroju (przy ulicy Jana Pawła II 5) 2008-2009</t>
  </si>
  <si>
    <t>Modernizacja oświetlenia   w Jedlinie-Zdroju (2008-2010)</t>
  </si>
  <si>
    <t>emisja obligaji</t>
  </si>
  <si>
    <t>Poprawa i modernizacja dróg dojazdowych do miejsc atrakcyjnych turystycznie w Jedlinie-Zdroju w ramach Regionalnego Programu Operacyjnego, w tym:</t>
  </si>
  <si>
    <t xml:space="preserve">Przebudowa drogi dojazdowej do miejsc atrakcyjnych turystycznie nr 3360D ul.Pl.Zwyięstwa  </t>
  </si>
  <si>
    <t xml:space="preserve">Przebudowa dróg dojazdowych do miejsc atrakcyjnych turystycznie nr 116388D        ul. Zakopiańskiej wraz </t>
  </si>
  <si>
    <t xml:space="preserve">Przebudowa drogi dojazdowej do miejsc atrakcyjnych turystycznie nr 116357D przedłużenie ul.T.Chałubińskiego  </t>
  </si>
  <si>
    <t xml:space="preserve">Przebudowa drogi dojazdowej do miejsc atrakcyjnych turystycznie nr 116383D                   ul.Sienkiewicza </t>
  </si>
  <si>
    <t xml:space="preserve">Przebudowa drogi dojazdowej do miejsc atrakcyjnych turystycznie nr 116376D                   ul.Partyzantów </t>
  </si>
  <si>
    <t>Przebudowa skrzyżowania drogi powiatowej nr 3360D ul.Wałbrzyskiej z drogą dojazdową do miejsc atrakcyjnych turystycznie nr 116386 D ul.Warszawskiej</t>
  </si>
  <si>
    <t xml:space="preserve">Przebudowa dróg dojazdowych do miejsc atrakcyjnych turystycznie nr 116373D , 116385D ulic Mickiewicza, Tuwima                        i Konopnickiej  </t>
  </si>
  <si>
    <t>Budowa dróg dojazdowych do miejsc atrakcyjnych turystycznie na terenie ograniczonym ulicami Narutowicza                      i Słowackiego</t>
  </si>
  <si>
    <t>*C</t>
  </si>
  <si>
    <t>*B -</t>
  </si>
  <si>
    <t xml:space="preserve">dotacje i środki na inwestycje </t>
  </si>
  <si>
    <t>Centrum Obsługi turystycznej                          w  Jedlinie – Zdroju               (2009-2012)</t>
  </si>
  <si>
    <t>Remont Centrum Kultury         w Jedlinie-Zdroju               (2009-2010)</t>
  </si>
  <si>
    <t>2012r.</t>
  </si>
  <si>
    <t>Limity wydatków na wieloletnie programy inwestycyjne w latach 2009-2012</t>
  </si>
  <si>
    <t xml:space="preserve">Budowa kolektora sanitarnego w Jedlinie-Zdroju z przyłączeniami obręb ulice Miniuszki, Zakopiańska, Dolna. </t>
  </si>
  <si>
    <t>Uzdrowiskowy                   Dolny Śląsk"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</si>
</sst>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justify" vertical="top"/>
    </xf>
    <xf numFmtId="0" fontId="4" fillId="2" borderId="1" xfId="0" applyFont="1" applyFill="1" applyBorder="1" applyAlignment="1">
      <alignment horizontal="justify" vertical="top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4" fontId="5" fillId="3" borderId="1" xfId="0" applyNumberFormat="1" applyFont="1" applyFill="1" applyBorder="1" applyAlignment="1">
      <alignment/>
    </xf>
    <xf numFmtId="4" fontId="4" fillId="3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4" fontId="4" fillId="4" borderId="1" xfId="0" applyNumberFormat="1" applyFont="1" applyFill="1" applyBorder="1" applyAlignment="1">
      <alignment/>
    </xf>
    <xf numFmtId="4" fontId="5" fillId="4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5" fillId="4" borderId="3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>
      <alignment/>
    </xf>
    <xf numFmtId="4" fontId="4" fillId="0" borderId="4" xfId="0" applyNumberFormat="1" applyFont="1" applyBorder="1" applyAlignment="1">
      <alignment/>
    </xf>
    <xf numFmtId="4" fontId="4" fillId="4" borderId="4" xfId="0" applyNumberFormat="1" applyFont="1" applyFill="1" applyBorder="1" applyAlignment="1">
      <alignment/>
    </xf>
    <xf numFmtId="4" fontId="3" fillId="3" borderId="4" xfId="0" applyNumberFormat="1" applyFont="1" applyFill="1" applyBorder="1" applyAlignment="1">
      <alignment/>
    </xf>
    <xf numFmtId="0" fontId="3" fillId="3" borderId="5" xfId="0" applyFont="1" applyFill="1" applyBorder="1" applyAlignment="1">
      <alignment/>
    </xf>
    <xf numFmtId="4" fontId="5" fillId="4" borderId="6" xfId="0" applyNumberFormat="1" applyFont="1" applyFill="1" applyBorder="1" applyAlignment="1">
      <alignment horizontal="center"/>
    </xf>
    <xf numFmtId="4" fontId="5" fillId="3" borderId="6" xfId="0" applyNumberFormat="1" applyFont="1" applyFill="1" applyBorder="1" applyAlignment="1">
      <alignment/>
    </xf>
    <xf numFmtId="4" fontId="4" fillId="0" borderId="6" xfId="0" applyNumberFormat="1" applyFont="1" applyBorder="1" applyAlignment="1">
      <alignment/>
    </xf>
    <xf numFmtId="4" fontId="4" fillId="4" borderId="6" xfId="0" applyNumberFormat="1" applyFont="1" applyFill="1" applyBorder="1" applyAlignment="1">
      <alignment/>
    </xf>
    <xf numFmtId="4" fontId="4" fillId="0" borderId="6" xfId="0" applyNumberFormat="1" applyFont="1" applyBorder="1" applyAlignment="1">
      <alignment/>
    </xf>
    <xf numFmtId="4" fontId="3" fillId="3" borderId="6" xfId="0" applyNumberFormat="1" applyFont="1" applyFill="1" applyBorder="1" applyAlignment="1">
      <alignment/>
    </xf>
    <xf numFmtId="4" fontId="4" fillId="4" borderId="1" xfId="0" applyNumberFormat="1" applyFont="1" applyFill="1" applyBorder="1" applyAlignment="1">
      <alignment horizontal="right" vertical="center"/>
    </xf>
    <xf numFmtId="4" fontId="4" fillId="4" borderId="1" xfId="0" applyNumberFormat="1" applyFont="1" applyFill="1" applyBorder="1" applyAlignment="1">
      <alignment horizontal="right"/>
    </xf>
    <xf numFmtId="4" fontId="4" fillId="4" borderId="4" xfId="0" applyNumberFormat="1" applyFont="1" applyFill="1" applyBorder="1" applyAlignment="1">
      <alignment horizontal="right" vertical="center"/>
    </xf>
    <xf numFmtId="4" fontId="4" fillId="4" borderId="7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4" fillId="4" borderId="2" xfId="0" applyNumberFormat="1" applyFont="1" applyFill="1" applyBorder="1" applyAlignment="1">
      <alignment/>
    </xf>
    <xf numFmtId="4" fontId="4" fillId="4" borderId="3" xfId="0" applyNumberFormat="1" applyFont="1" applyFill="1" applyBorder="1" applyAlignment="1">
      <alignment/>
    </xf>
    <xf numFmtId="4" fontId="4" fillId="4" borderId="8" xfId="0" applyNumberFormat="1" applyFont="1" applyFill="1" applyBorder="1" applyAlignment="1">
      <alignment/>
    </xf>
    <xf numFmtId="4" fontId="4" fillId="0" borderId="8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4" fillId="0" borderId="11" xfId="0" applyFont="1" applyBorder="1" applyAlignment="1">
      <alignment horizontal="justify" vertical="top"/>
    </xf>
    <xf numFmtId="4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 vertical="center"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4" fillId="0" borderId="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/>
    </xf>
    <xf numFmtId="4" fontId="4" fillId="0" borderId="2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3" borderId="4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6" fillId="4" borderId="4" xfId="0" applyFont="1" applyFill="1" applyBorder="1" applyAlignment="1">
      <alignment horizontal="left" vertical="justify"/>
    </xf>
    <xf numFmtId="0" fontId="6" fillId="4" borderId="16" xfId="0" applyFont="1" applyFill="1" applyBorder="1" applyAlignment="1">
      <alignment horizontal="left" vertical="justify"/>
    </xf>
    <xf numFmtId="0" fontId="6" fillId="4" borderId="5" xfId="0" applyFont="1" applyFill="1" applyBorder="1" applyAlignment="1">
      <alignment horizontal="left" vertical="justify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justify" vertical="top"/>
    </xf>
    <xf numFmtId="0" fontId="7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" xfId="0" applyFont="1" applyBorder="1" applyAlignment="1" quotePrefix="1">
      <alignment horizontal="justify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6"/>
  <sheetViews>
    <sheetView tabSelected="1" workbookViewId="0" topLeftCell="A44">
      <selection activeCell="N44" sqref="N44"/>
    </sheetView>
  </sheetViews>
  <sheetFormatPr defaultColWidth="9.140625" defaultRowHeight="12.75"/>
  <cols>
    <col min="1" max="1" width="1.28515625" style="1" customWidth="1"/>
    <col min="2" max="2" width="3.00390625" style="1" customWidth="1"/>
    <col min="3" max="3" width="5.140625" style="1" customWidth="1"/>
    <col min="4" max="4" width="5.57421875" style="1" customWidth="1"/>
    <col min="5" max="5" width="4.8515625" style="1" customWidth="1"/>
    <col min="6" max="6" width="16.7109375" style="1" customWidth="1"/>
    <col min="7" max="7" width="10.57421875" style="1" customWidth="1"/>
    <col min="8" max="8" width="9.7109375" style="1" customWidth="1"/>
    <col min="9" max="9" width="9.421875" style="1" customWidth="1"/>
    <col min="10" max="10" width="8.140625" style="1" customWidth="1"/>
    <col min="11" max="11" width="2.421875" style="1" customWidth="1"/>
    <col min="12" max="12" width="8.57421875" style="1" customWidth="1"/>
    <col min="13" max="13" width="9.421875" style="1" customWidth="1"/>
    <col min="14" max="14" width="11.8515625" style="1" customWidth="1"/>
    <col min="15" max="16" width="9.8515625" style="1" customWidth="1"/>
    <col min="17" max="17" width="10.421875" style="1" customWidth="1"/>
    <col min="18" max="16384" width="11.421875" style="1" customWidth="1"/>
  </cols>
  <sheetData>
    <row r="1" spans="6:9" ht="12.75">
      <c r="F1" s="66"/>
      <c r="G1" s="67"/>
      <c r="H1" s="67"/>
      <c r="I1" s="67"/>
    </row>
    <row r="2" ht="7.5" customHeight="1"/>
    <row r="3" spans="3:16" ht="16.5">
      <c r="C3" s="97" t="s">
        <v>45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22"/>
    </row>
    <row r="4" spans="3:16" ht="7.5" customHeight="1"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22"/>
    </row>
    <row r="5" spans="6:7" ht="12.75">
      <c r="F5" s="101"/>
      <c r="G5" s="101"/>
    </row>
    <row r="6" spans="2:17" ht="12.75">
      <c r="B6" s="96" t="s">
        <v>0</v>
      </c>
      <c r="C6" s="96" t="s">
        <v>1</v>
      </c>
      <c r="D6" s="96" t="s">
        <v>2</v>
      </c>
      <c r="E6" s="96" t="s">
        <v>3</v>
      </c>
      <c r="F6" s="98" t="s">
        <v>4</v>
      </c>
      <c r="G6" s="98" t="s">
        <v>5</v>
      </c>
      <c r="H6" s="99" t="s">
        <v>6</v>
      </c>
      <c r="I6" s="99"/>
      <c r="J6" s="99"/>
      <c r="K6" s="99"/>
      <c r="L6" s="99"/>
      <c r="M6" s="99"/>
      <c r="N6" s="99"/>
      <c r="O6" s="99"/>
      <c r="P6" s="23"/>
      <c r="Q6" s="3"/>
    </row>
    <row r="7" spans="2:17" ht="12.75">
      <c r="B7" s="96"/>
      <c r="C7" s="96"/>
      <c r="D7" s="96"/>
      <c r="E7" s="96"/>
      <c r="F7" s="98"/>
      <c r="G7" s="98"/>
      <c r="H7" s="100" t="s">
        <v>21</v>
      </c>
      <c r="I7" s="99" t="s">
        <v>7</v>
      </c>
      <c r="J7" s="99"/>
      <c r="K7" s="99"/>
      <c r="L7" s="99"/>
      <c r="M7" s="99"/>
      <c r="N7" s="3"/>
      <c r="O7" s="3"/>
      <c r="P7" s="3"/>
      <c r="Q7" s="3"/>
    </row>
    <row r="8" spans="2:17" ht="78">
      <c r="B8" s="96"/>
      <c r="C8" s="96"/>
      <c r="D8" s="96"/>
      <c r="E8" s="96"/>
      <c r="F8" s="98"/>
      <c r="G8" s="98"/>
      <c r="H8" s="100"/>
      <c r="I8" s="4" t="s">
        <v>8</v>
      </c>
      <c r="J8" s="4" t="s">
        <v>9</v>
      </c>
      <c r="K8" s="100" t="s">
        <v>10</v>
      </c>
      <c r="L8" s="100"/>
      <c r="M8" s="4" t="s">
        <v>11</v>
      </c>
      <c r="N8" s="2" t="s">
        <v>22</v>
      </c>
      <c r="O8" s="2" t="s">
        <v>23</v>
      </c>
      <c r="P8" s="2" t="s">
        <v>44</v>
      </c>
      <c r="Q8" s="5" t="s">
        <v>12</v>
      </c>
    </row>
    <row r="9" spans="2:17" ht="12.75">
      <c r="B9" s="6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92">
        <v>10</v>
      </c>
      <c r="L9" s="92"/>
      <c r="M9" s="7">
        <v>11</v>
      </c>
      <c r="N9" s="7">
        <v>12</v>
      </c>
      <c r="O9" s="7">
        <v>13</v>
      </c>
      <c r="P9" s="7">
        <v>14</v>
      </c>
      <c r="Q9" s="7">
        <v>15</v>
      </c>
    </row>
    <row r="10" spans="2:17" ht="51" customHeight="1">
      <c r="B10" s="93" t="s">
        <v>30</v>
      </c>
      <c r="C10" s="94"/>
      <c r="D10" s="94"/>
      <c r="E10" s="94"/>
      <c r="F10" s="95"/>
      <c r="G10" s="19">
        <f>SUM(G11,G14,G17,G20,G23,G26,G29,G32)</f>
        <v>5943900</v>
      </c>
      <c r="H10" s="19">
        <f>SUM(H11,H14,H17,H20,H23,H26,H29,H32)</f>
        <v>163000</v>
      </c>
      <c r="I10" s="19">
        <f>SUM(I11,I14,I17,I20,I23,I26,I29,I32)</f>
        <v>81500</v>
      </c>
      <c r="J10" s="19">
        <f>SUM(J11,J14,J17,J20,J23,J26,J29,J32)</f>
        <v>0</v>
      </c>
      <c r="K10" s="20"/>
      <c r="L10" s="19">
        <f>SUM(L11,L14,L17,L20,L23,L26,L29,L32)</f>
        <v>0</v>
      </c>
      <c r="M10" s="19">
        <f>SUM(M11,M14,M17,M20,M23,M26,M29,M32)</f>
        <v>81500</v>
      </c>
      <c r="N10" s="19">
        <f>SUM(N11,N14,N17,N20,N23,N26,N29,N32)</f>
        <v>2888040</v>
      </c>
      <c r="O10" s="24">
        <f>SUM(O11,O14,O17,O20,O23,O26,O29,O32)</f>
        <v>2176520</v>
      </c>
      <c r="P10" s="30">
        <f>SUM(P32,P29,P26,P23,P20,P17,P14)</f>
        <v>716340</v>
      </c>
      <c r="Q10" s="102" t="s">
        <v>13</v>
      </c>
    </row>
    <row r="11" spans="2:17" ht="24.75" customHeight="1">
      <c r="B11" s="88">
        <v>1</v>
      </c>
      <c r="C11" s="54">
        <v>600</v>
      </c>
      <c r="D11" s="78">
        <v>60016</v>
      </c>
      <c r="E11" s="9"/>
      <c r="F11" s="77" t="s">
        <v>31</v>
      </c>
      <c r="G11" s="10">
        <f>SUM(G12:G13)</f>
        <v>425200</v>
      </c>
      <c r="H11" s="10">
        <f>SUM(H12:H13)</f>
        <v>0</v>
      </c>
      <c r="I11" s="10">
        <f>SUM(I12:I13)</f>
        <v>0</v>
      </c>
      <c r="J11" s="10">
        <f>SUM(J12:J13)</f>
        <v>0</v>
      </c>
      <c r="K11" s="11" t="s">
        <v>14</v>
      </c>
      <c r="L11" s="10">
        <f>SUM(L12:L13)</f>
        <v>0</v>
      </c>
      <c r="M11" s="10">
        <f>SUM(M12:M13)</f>
        <v>0</v>
      </c>
      <c r="N11" s="10">
        <f>SUM(N12:N13)</f>
        <v>15280</v>
      </c>
      <c r="O11" s="25">
        <f>SUM(O12:O13)</f>
        <v>409920</v>
      </c>
      <c r="P11" s="31">
        <f>SUM(P12:P13)</f>
        <v>0</v>
      </c>
      <c r="Q11" s="69"/>
    </row>
    <row r="12" spans="2:17" ht="17.25" customHeight="1">
      <c r="B12" s="88"/>
      <c r="C12" s="103"/>
      <c r="D12" s="78"/>
      <c r="E12" s="9">
        <v>6058</v>
      </c>
      <c r="F12" s="77"/>
      <c r="G12" s="12">
        <v>212600</v>
      </c>
      <c r="H12" s="12">
        <v>0</v>
      </c>
      <c r="I12" s="12">
        <v>0</v>
      </c>
      <c r="J12" s="12">
        <v>0</v>
      </c>
      <c r="K12" s="12" t="s">
        <v>15</v>
      </c>
      <c r="L12" s="12">
        <v>0</v>
      </c>
      <c r="M12" s="12">
        <v>0</v>
      </c>
      <c r="N12" s="12">
        <v>7640</v>
      </c>
      <c r="O12" s="26">
        <v>204960</v>
      </c>
      <c r="P12" s="32">
        <v>0</v>
      </c>
      <c r="Q12" s="69"/>
    </row>
    <row r="13" spans="2:17" ht="18" customHeight="1">
      <c r="B13" s="88"/>
      <c r="C13" s="103"/>
      <c r="D13" s="78"/>
      <c r="E13" s="9">
        <v>6059</v>
      </c>
      <c r="F13" s="77"/>
      <c r="G13" s="12">
        <v>212600</v>
      </c>
      <c r="H13" s="12">
        <v>0</v>
      </c>
      <c r="I13" s="12">
        <v>0</v>
      </c>
      <c r="J13" s="12">
        <v>0</v>
      </c>
      <c r="K13" s="12" t="s">
        <v>16</v>
      </c>
      <c r="L13" s="12">
        <v>0</v>
      </c>
      <c r="M13" s="12"/>
      <c r="N13" s="12">
        <v>7640</v>
      </c>
      <c r="O13" s="26">
        <v>204960</v>
      </c>
      <c r="P13" s="32">
        <v>0</v>
      </c>
      <c r="Q13" s="69"/>
    </row>
    <row r="14" spans="2:17" ht="12.75" customHeight="1">
      <c r="B14" s="88">
        <v>2</v>
      </c>
      <c r="C14" s="103"/>
      <c r="D14" s="78">
        <v>60016</v>
      </c>
      <c r="E14" s="9"/>
      <c r="F14" s="77" t="s">
        <v>32</v>
      </c>
      <c r="G14" s="10">
        <f>SUM(G15:G16)</f>
        <v>944650</v>
      </c>
      <c r="H14" s="10">
        <f>SUM(H15:H16)</f>
        <v>0</v>
      </c>
      <c r="I14" s="10">
        <f>SUM(I15:I16)</f>
        <v>0</v>
      </c>
      <c r="J14" s="10">
        <f>SUM(J15:J16)</f>
        <v>0</v>
      </c>
      <c r="K14" s="11" t="s">
        <v>14</v>
      </c>
      <c r="L14" s="10">
        <f>SUM(L15:L16)</f>
        <v>0</v>
      </c>
      <c r="M14" s="10">
        <f>SUM(M15:M16)</f>
        <v>0</v>
      </c>
      <c r="N14" s="10">
        <f>SUM(N15:N16)</f>
        <v>19710</v>
      </c>
      <c r="O14" s="25">
        <f>SUM(O15:O16)</f>
        <v>924940</v>
      </c>
      <c r="P14" s="31">
        <f>SUM(P15:P16)</f>
        <v>0</v>
      </c>
      <c r="Q14" s="69"/>
    </row>
    <row r="15" spans="2:17" ht="18" customHeight="1">
      <c r="B15" s="88"/>
      <c r="C15" s="103"/>
      <c r="D15" s="78"/>
      <c r="E15" s="9">
        <v>6058</v>
      </c>
      <c r="F15" s="77"/>
      <c r="G15" s="12">
        <v>472325</v>
      </c>
      <c r="H15" s="12">
        <v>0</v>
      </c>
      <c r="I15" s="12">
        <v>0</v>
      </c>
      <c r="J15" s="12">
        <v>0</v>
      </c>
      <c r="K15" s="12" t="s">
        <v>15</v>
      </c>
      <c r="L15" s="12">
        <v>0</v>
      </c>
      <c r="M15" s="12">
        <v>0</v>
      </c>
      <c r="N15" s="12">
        <v>9855</v>
      </c>
      <c r="O15" s="26">
        <v>462470</v>
      </c>
      <c r="P15" s="32">
        <v>0</v>
      </c>
      <c r="Q15" s="69"/>
    </row>
    <row r="16" spans="2:17" ht="30" customHeight="1">
      <c r="B16" s="88"/>
      <c r="C16" s="103"/>
      <c r="D16" s="78"/>
      <c r="E16" s="9">
        <v>6059</v>
      </c>
      <c r="F16" s="77"/>
      <c r="G16" s="12">
        <v>472325</v>
      </c>
      <c r="H16" s="12">
        <v>0</v>
      </c>
      <c r="I16" s="12">
        <v>0</v>
      </c>
      <c r="J16" s="12">
        <v>0</v>
      </c>
      <c r="K16" s="12" t="s">
        <v>16</v>
      </c>
      <c r="L16" s="12">
        <v>0</v>
      </c>
      <c r="M16" s="12">
        <v>0</v>
      </c>
      <c r="N16" s="12">
        <v>9855</v>
      </c>
      <c r="O16" s="26">
        <v>462470</v>
      </c>
      <c r="P16" s="32">
        <v>0</v>
      </c>
      <c r="Q16" s="69"/>
    </row>
    <row r="17" spans="2:17" ht="18" customHeight="1">
      <c r="B17" s="54">
        <v>3</v>
      </c>
      <c r="C17" s="103"/>
      <c r="D17" s="78">
        <v>60016</v>
      </c>
      <c r="E17" s="9"/>
      <c r="F17" s="60" t="s">
        <v>33</v>
      </c>
      <c r="G17" s="18">
        <f>SUM(G18:G19)</f>
        <v>325750</v>
      </c>
      <c r="H17" s="18">
        <f>SUM(H18:H19)</f>
        <v>0</v>
      </c>
      <c r="I17" s="18">
        <f>SUM(I18:I19)</f>
        <v>0</v>
      </c>
      <c r="J17" s="18">
        <f>SUM(J18:J19)</f>
        <v>0</v>
      </c>
      <c r="K17" s="18"/>
      <c r="L17" s="18">
        <f>SUM(L18:L19)</f>
        <v>0</v>
      </c>
      <c r="M17" s="18">
        <f>SUM(M18:M19)</f>
        <v>0</v>
      </c>
      <c r="N17" s="18">
        <f>SUM(N18:N19)</f>
        <v>0</v>
      </c>
      <c r="O17" s="27">
        <f>SUM(O18:O19)</f>
        <v>325750</v>
      </c>
      <c r="P17" s="33">
        <f>SUM(P18:P19)</f>
        <v>0</v>
      </c>
      <c r="Q17" s="69"/>
    </row>
    <row r="18" spans="2:17" ht="17.25" customHeight="1">
      <c r="B18" s="55"/>
      <c r="C18" s="103"/>
      <c r="D18" s="78"/>
      <c r="E18" s="9">
        <v>6058</v>
      </c>
      <c r="F18" s="61"/>
      <c r="G18" s="12">
        <v>162875</v>
      </c>
      <c r="H18" s="12">
        <v>0</v>
      </c>
      <c r="I18" s="12">
        <v>0</v>
      </c>
      <c r="J18" s="12">
        <v>0</v>
      </c>
      <c r="K18" s="12"/>
      <c r="L18" s="12">
        <v>0</v>
      </c>
      <c r="M18" s="12">
        <v>0</v>
      </c>
      <c r="N18" s="12">
        <v>0</v>
      </c>
      <c r="O18" s="26">
        <v>162875</v>
      </c>
      <c r="P18" s="32">
        <v>0</v>
      </c>
      <c r="Q18" s="69"/>
    </row>
    <row r="19" spans="2:17" ht="24" customHeight="1">
      <c r="B19" s="59"/>
      <c r="C19" s="103"/>
      <c r="D19" s="78"/>
      <c r="E19" s="9">
        <v>6059</v>
      </c>
      <c r="F19" s="62"/>
      <c r="G19" s="12">
        <v>162875</v>
      </c>
      <c r="H19" s="12">
        <v>0</v>
      </c>
      <c r="I19" s="12">
        <v>0</v>
      </c>
      <c r="J19" s="12">
        <v>0</v>
      </c>
      <c r="K19" s="12"/>
      <c r="L19" s="12">
        <v>0</v>
      </c>
      <c r="M19" s="12">
        <v>0</v>
      </c>
      <c r="N19" s="12">
        <v>0</v>
      </c>
      <c r="O19" s="26">
        <v>162875</v>
      </c>
      <c r="P19" s="32">
        <v>0</v>
      </c>
      <c r="Q19" s="69"/>
    </row>
    <row r="20" spans="2:17" ht="15.75" customHeight="1">
      <c r="B20" s="54">
        <v>4</v>
      </c>
      <c r="C20" s="103"/>
      <c r="D20" s="78">
        <v>60016</v>
      </c>
      <c r="E20" s="9"/>
      <c r="F20" s="60" t="s">
        <v>34</v>
      </c>
      <c r="G20" s="18">
        <f>SUM(G21:G22)</f>
        <v>506000</v>
      </c>
      <c r="H20" s="18">
        <f>SUM(H21:H22)</f>
        <v>0</v>
      </c>
      <c r="I20" s="18">
        <f>SUM(I21:I22)</f>
        <v>0</v>
      </c>
      <c r="J20" s="18">
        <f>SUM(J21:J22)</f>
        <v>0</v>
      </c>
      <c r="K20" s="18"/>
      <c r="L20" s="18">
        <f>SUM(L21:L22)</f>
        <v>0</v>
      </c>
      <c r="M20" s="18">
        <f>SUM(M21:M22)</f>
        <v>0</v>
      </c>
      <c r="N20" s="18">
        <f>SUM(N21:N22)</f>
        <v>506000</v>
      </c>
      <c r="O20" s="27">
        <f>SUM(O21:O22)</f>
        <v>0</v>
      </c>
      <c r="P20" s="33">
        <f>SUM(P21:P22)</f>
        <v>0</v>
      </c>
      <c r="Q20" s="69"/>
    </row>
    <row r="21" spans="2:17" ht="16.5" customHeight="1">
      <c r="B21" s="55"/>
      <c r="C21" s="103"/>
      <c r="D21" s="78"/>
      <c r="E21" s="9">
        <v>6058</v>
      </c>
      <c r="F21" s="61"/>
      <c r="G21" s="12">
        <v>253000</v>
      </c>
      <c r="H21" s="12">
        <v>0</v>
      </c>
      <c r="I21" s="12">
        <v>0</v>
      </c>
      <c r="J21" s="12">
        <v>0</v>
      </c>
      <c r="K21" s="12"/>
      <c r="L21" s="12">
        <v>0</v>
      </c>
      <c r="M21" s="12">
        <v>0</v>
      </c>
      <c r="N21" s="12">
        <v>253000</v>
      </c>
      <c r="O21" s="26">
        <v>0</v>
      </c>
      <c r="P21" s="32">
        <v>0</v>
      </c>
      <c r="Q21" s="69"/>
    </row>
    <row r="22" spans="2:17" ht="25.5" customHeight="1">
      <c r="B22" s="59"/>
      <c r="C22" s="103"/>
      <c r="D22" s="78"/>
      <c r="E22" s="9">
        <v>6059</v>
      </c>
      <c r="F22" s="62"/>
      <c r="G22" s="12">
        <v>253000</v>
      </c>
      <c r="H22" s="12">
        <v>0</v>
      </c>
      <c r="I22" s="12">
        <v>0</v>
      </c>
      <c r="J22" s="12">
        <v>0</v>
      </c>
      <c r="K22" s="12"/>
      <c r="L22" s="12">
        <v>0</v>
      </c>
      <c r="M22" s="12">
        <v>0</v>
      </c>
      <c r="N22" s="12">
        <v>253000</v>
      </c>
      <c r="O22" s="26">
        <v>0</v>
      </c>
      <c r="P22" s="32">
        <v>0</v>
      </c>
      <c r="Q22" s="69"/>
    </row>
    <row r="23" spans="2:17" ht="17.25" customHeight="1">
      <c r="B23" s="54">
        <v>5</v>
      </c>
      <c r="C23" s="103"/>
      <c r="D23" s="78">
        <v>60016</v>
      </c>
      <c r="E23" s="9"/>
      <c r="F23" s="60" t="s">
        <v>35</v>
      </c>
      <c r="G23" s="18">
        <f>SUM(G24:G25)</f>
        <v>306000</v>
      </c>
      <c r="H23" s="18">
        <f>SUM(H24:H25)</f>
        <v>0</v>
      </c>
      <c r="I23" s="18">
        <f>SUM(I24:I25)</f>
        <v>0</v>
      </c>
      <c r="J23" s="18">
        <f>SUM(J24:J25)</f>
        <v>0</v>
      </c>
      <c r="K23" s="18"/>
      <c r="L23" s="18">
        <f>SUM(L24:L25)</f>
        <v>0</v>
      </c>
      <c r="M23" s="18">
        <f>SUM(M24:M25)</f>
        <v>0</v>
      </c>
      <c r="N23" s="18">
        <f>SUM(N24:N25)</f>
        <v>0</v>
      </c>
      <c r="O23" s="27">
        <f>SUM(O24:O25)</f>
        <v>6060</v>
      </c>
      <c r="P23" s="33">
        <f>SUM(P24:P25)</f>
        <v>299940</v>
      </c>
      <c r="Q23" s="69"/>
    </row>
    <row r="24" spans="2:17" ht="17.25" customHeight="1">
      <c r="B24" s="55"/>
      <c r="C24" s="103"/>
      <c r="D24" s="78"/>
      <c r="E24" s="9">
        <v>6058</v>
      </c>
      <c r="F24" s="61"/>
      <c r="G24" s="12">
        <v>153000</v>
      </c>
      <c r="H24" s="12">
        <v>0</v>
      </c>
      <c r="I24" s="12">
        <v>0</v>
      </c>
      <c r="J24" s="12">
        <v>0</v>
      </c>
      <c r="K24" s="12"/>
      <c r="L24" s="12">
        <v>0</v>
      </c>
      <c r="M24" s="12">
        <v>0</v>
      </c>
      <c r="N24" s="12">
        <v>0</v>
      </c>
      <c r="O24" s="26">
        <v>3030</v>
      </c>
      <c r="P24" s="32">
        <v>149970</v>
      </c>
      <c r="Q24" s="69"/>
    </row>
    <row r="25" spans="2:17" ht="17.25" customHeight="1">
      <c r="B25" s="59"/>
      <c r="C25" s="103"/>
      <c r="D25" s="78"/>
      <c r="E25" s="9">
        <v>6059</v>
      </c>
      <c r="F25" s="62"/>
      <c r="G25" s="12">
        <v>153000</v>
      </c>
      <c r="H25" s="12">
        <v>0</v>
      </c>
      <c r="I25" s="12">
        <v>0</v>
      </c>
      <c r="J25" s="12">
        <v>0</v>
      </c>
      <c r="K25" s="12"/>
      <c r="L25" s="12">
        <v>0</v>
      </c>
      <c r="M25" s="12">
        <v>0</v>
      </c>
      <c r="N25" s="12">
        <v>0</v>
      </c>
      <c r="O25" s="26">
        <v>3030</v>
      </c>
      <c r="P25" s="32">
        <v>149970</v>
      </c>
      <c r="Q25" s="69"/>
    </row>
    <row r="26" spans="2:17" ht="17.25" customHeight="1">
      <c r="B26" s="54">
        <v>6</v>
      </c>
      <c r="C26" s="103"/>
      <c r="D26" s="78">
        <v>60016</v>
      </c>
      <c r="E26" s="9"/>
      <c r="F26" s="60" t="s">
        <v>36</v>
      </c>
      <c r="G26" s="18">
        <f>SUM(G27:G28)</f>
        <v>426000</v>
      </c>
      <c r="H26" s="18">
        <f>SUM(H27:H28)</f>
        <v>0</v>
      </c>
      <c r="I26" s="18">
        <f>SUM(I27:I28)</f>
        <v>0</v>
      </c>
      <c r="J26" s="18">
        <f>SUM(J27:J28)</f>
        <v>0</v>
      </c>
      <c r="K26" s="18"/>
      <c r="L26" s="18">
        <f>SUM(L27:L28)</f>
        <v>0</v>
      </c>
      <c r="M26" s="18">
        <f>SUM(M27:M28)</f>
        <v>0</v>
      </c>
      <c r="N26" s="18">
        <f>SUM(N27:N28)</f>
        <v>0</v>
      </c>
      <c r="O26" s="27">
        <f>SUM(O27:O28)</f>
        <v>9600</v>
      </c>
      <c r="P26" s="33">
        <f>SUM(P27:P28)</f>
        <v>416400</v>
      </c>
      <c r="Q26" s="68" t="s">
        <v>13</v>
      </c>
    </row>
    <row r="27" spans="2:17" ht="23.25" customHeight="1">
      <c r="B27" s="55"/>
      <c r="C27" s="103"/>
      <c r="D27" s="78"/>
      <c r="E27" s="9">
        <v>6058</v>
      </c>
      <c r="F27" s="61"/>
      <c r="G27" s="12">
        <v>213000</v>
      </c>
      <c r="H27" s="12">
        <v>0</v>
      </c>
      <c r="I27" s="12">
        <v>0</v>
      </c>
      <c r="J27" s="12">
        <v>0</v>
      </c>
      <c r="K27" s="12"/>
      <c r="L27" s="12">
        <v>0</v>
      </c>
      <c r="M27" s="12">
        <v>0</v>
      </c>
      <c r="N27" s="12">
        <v>0</v>
      </c>
      <c r="O27" s="26">
        <v>4800</v>
      </c>
      <c r="P27" s="32">
        <v>208200</v>
      </c>
      <c r="Q27" s="68"/>
    </row>
    <row r="28" spans="2:17" ht="30.75" customHeight="1">
      <c r="B28" s="59"/>
      <c r="C28" s="103"/>
      <c r="D28" s="78"/>
      <c r="E28" s="9">
        <v>6059</v>
      </c>
      <c r="F28" s="62"/>
      <c r="G28" s="12">
        <v>213000</v>
      </c>
      <c r="H28" s="12">
        <v>0</v>
      </c>
      <c r="I28" s="12">
        <v>0</v>
      </c>
      <c r="J28" s="12">
        <v>0</v>
      </c>
      <c r="K28" s="12"/>
      <c r="L28" s="12">
        <v>0</v>
      </c>
      <c r="M28" s="12">
        <v>0</v>
      </c>
      <c r="N28" s="12">
        <v>0</v>
      </c>
      <c r="O28" s="26">
        <v>4800</v>
      </c>
      <c r="P28" s="32">
        <v>208200</v>
      </c>
      <c r="Q28" s="68"/>
    </row>
    <row r="29" spans="2:17" ht="19.5" customHeight="1">
      <c r="B29" s="54">
        <v>7</v>
      </c>
      <c r="C29" s="103"/>
      <c r="D29" s="78">
        <v>60016</v>
      </c>
      <c r="E29" s="9"/>
      <c r="F29" s="77" t="s">
        <v>37</v>
      </c>
      <c r="G29" s="18">
        <f>SUM(G30:G31)</f>
        <v>1404050</v>
      </c>
      <c r="H29" s="18">
        <f>SUM(H30:H31)</f>
        <v>77000</v>
      </c>
      <c r="I29" s="18">
        <f>SUM(I30:I31)</f>
        <v>38500</v>
      </c>
      <c r="J29" s="18">
        <f>SUM(J30:J31)</f>
        <v>0</v>
      </c>
      <c r="K29" s="18"/>
      <c r="L29" s="18">
        <f>SUM(L30:L31)</f>
        <v>0</v>
      </c>
      <c r="M29" s="18">
        <f>SUM(M30:M31)</f>
        <v>38500</v>
      </c>
      <c r="N29" s="18">
        <f>SUM(N30:N31)</f>
        <v>826800</v>
      </c>
      <c r="O29" s="27">
        <f>SUM(O30:O31)</f>
        <v>500250</v>
      </c>
      <c r="P29" s="33">
        <f>SUM(P30:P31)</f>
        <v>0</v>
      </c>
      <c r="Q29" s="68"/>
    </row>
    <row r="30" spans="2:17" ht="17.25" customHeight="1">
      <c r="B30" s="55"/>
      <c r="C30" s="103"/>
      <c r="D30" s="78"/>
      <c r="E30" s="9">
        <v>6058</v>
      </c>
      <c r="F30" s="77"/>
      <c r="G30" s="12">
        <v>702025</v>
      </c>
      <c r="H30" s="12">
        <v>38500</v>
      </c>
      <c r="I30" s="12">
        <v>0</v>
      </c>
      <c r="J30" s="12">
        <v>0</v>
      </c>
      <c r="K30" s="12"/>
      <c r="L30" s="12">
        <v>0</v>
      </c>
      <c r="M30" s="12">
        <v>38500</v>
      </c>
      <c r="N30" s="12">
        <v>413400</v>
      </c>
      <c r="O30" s="26">
        <v>250125</v>
      </c>
      <c r="P30" s="32">
        <v>0</v>
      </c>
      <c r="Q30" s="68"/>
    </row>
    <row r="31" spans="2:17" ht="22.5" customHeight="1">
      <c r="B31" s="59"/>
      <c r="C31" s="103"/>
      <c r="D31" s="78"/>
      <c r="E31" s="9">
        <v>6059</v>
      </c>
      <c r="F31" s="77"/>
      <c r="G31" s="12">
        <v>702025</v>
      </c>
      <c r="H31" s="12">
        <v>38500</v>
      </c>
      <c r="I31" s="12">
        <v>38500</v>
      </c>
      <c r="J31" s="12">
        <v>0</v>
      </c>
      <c r="K31" s="12"/>
      <c r="L31" s="12">
        <v>0</v>
      </c>
      <c r="M31" s="12">
        <v>0</v>
      </c>
      <c r="N31" s="12">
        <v>413400</v>
      </c>
      <c r="O31" s="26">
        <v>250125</v>
      </c>
      <c r="P31" s="32">
        <v>0</v>
      </c>
      <c r="Q31" s="68"/>
    </row>
    <row r="32" spans="2:17" ht="18" customHeight="1">
      <c r="B32" s="54">
        <v>8</v>
      </c>
      <c r="C32" s="103"/>
      <c r="D32" s="78">
        <v>60016</v>
      </c>
      <c r="E32" s="9"/>
      <c r="F32" s="77" t="s">
        <v>38</v>
      </c>
      <c r="G32" s="18">
        <f>SUM(G33:G34)</f>
        <v>1606250</v>
      </c>
      <c r="H32" s="18">
        <f>SUM(H33:H34)</f>
        <v>86000</v>
      </c>
      <c r="I32" s="18">
        <f>SUM(I33:I34)</f>
        <v>43000</v>
      </c>
      <c r="J32" s="18">
        <f>SUM(J33:J34)</f>
        <v>0</v>
      </c>
      <c r="K32" s="18"/>
      <c r="L32" s="18">
        <f>SUM(L33:L34)</f>
        <v>0</v>
      </c>
      <c r="M32" s="18">
        <f>SUM(M33:M34)</f>
        <v>43000</v>
      </c>
      <c r="N32" s="18">
        <f>SUM(N33:N34)</f>
        <v>1520250</v>
      </c>
      <c r="O32" s="27">
        <f>SUM(O33:O34)</f>
        <v>0</v>
      </c>
      <c r="P32" s="33">
        <f>SUM(P33:P34)</f>
        <v>0</v>
      </c>
      <c r="Q32" s="68"/>
    </row>
    <row r="33" spans="2:17" ht="23.25" customHeight="1">
      <c r="B33" s="55"/>
      <c r="C33" s="103"/>
      <c r="D33" s="78"/>
      <c r="E33" s="9">
        <v>6058</v>
      </c>
      <c r="F33" s="77"/>
      <c r="G33" s="12">
        <v>803125</v>
      </c>
      <c r="H33" s="12">
        <v>43000</v>
      </c>
      <c r="I33" s="12"/>
      <c r="J33" s="12">
        <v>0</v>
      </c>
      <c r="K33" s="12"/>
      <c r="L33" s="12">
        <v>0</v>
      </c>
      <c r="M33" s="12">
        <v>43000</v>
      </c>
      <c r="N33" s="12">
        <v>760125</v>
      </c>
      <c r="O33" s="26">
        <v>0</v>
      </c>
      <c r="P33" s="32">
        <v>0</v>
      </c>
      <c r="Q33" s="68"/>
    </row>
    <row r="34" spans="2:17" ht="27" customHeight="1">
      <c r="B34" s="59"/>
      <c r="C34" s="104"/>
      <c r="D34" s="78"/>
      <c r="E34" s="9">
        <v>6059</v>
      </c>
      <c r="F34" s="77"/>
      <c r="G34" s="12">
        <v>803125</v>
      </c>
      <c r="H34" s="12">
        <v>43000</v>
      </c>
      <c r="I34" s="12">
        <v>43000</v>
      </c>
      <c r="J34" s="12">
        <v>0</v>
      </c>
      <c r="K34" s="12"/>
      <c r="L34" s="12">
        <v>0</v>
      </c>
      <c r="M34" s="12">
        <v>0</v>
      </c>
      <c r="N34" s="12">
        <v>760125</v>
      </c>
      <c r="O34" s="26">
        <v>0</v>
      </c>
      <c r="P34" s="32">
        <v>0</v>
      </c>
      <c r="Q34" s="68"/>
    </row>
    <row r="35" spans="2:17" ht="12.75">
      <c r="B35" s="88">
        <v>9</v>
      </c>
      <c r="C35" s="54">
        <v>600</v>
      </c>
      <c r="D35" s="78">
        <v>60016</v>
      </c>
      <c r="E35" s="78">
        <v>6050</v>
      </c>
      <c r="F35" s="77" t="s">
        <v>24</v>
      </c>
      <c r="G35" s="79">
        <v>160500</v>
      </c>
      <c r="H35" s="79">
        <v>160500</v>
      </c>
      <c r="I35" s="79">
        <v>100000</v>
      </c>
      <c r="J35" s="79">
        <v>0</v>
      </c>
      <c r="K35" s="13"/>
      <c r="L35" s="79">
        <v>60500</v>
      </c>
      <c r="M35" s="79">
        <v>0</v>
      </c>
      <c r="N35" s="79">
        <v>0</v>
      </c>
      <c r="O35" s="91">
        <v>0</v>
      </c>
      <c r="P35" s="63">
        <v>0</v>
      </c>
      <c r="Q35" s="68"/>
    </row>
    <row r="36" spans="2:17" ht="12.75">
      <c r="B36" s="88"/>
      <c r="C36" s="55"/>
      <c r="D36" s="78"/>
      <c r="E36" s="78"/>
      <c r="F36" s="77"/>
      <c r="G36" s="79"/>
      <c r="H36" s="79"/>
      <c r="I36" s="79"/>
      <c r="J36" s="79"/>
      <c r="L36" s="79"/>
      <c r="M36" s="79"/>
      <c r="N36" s="79"/>
      <c r="O36" s="91"/>
      <c r="P36" s="64"/>
      <c r="Q36" s="68"/>
    </row>
    <row r="37" spans="2:17" ht="41.25" customHeight="1">
      <c r="B37" s="88"/>
      <c r="C37" s="59"/>
      <c r="D37" s="78"/>
      <c r="E37" s="78"/>
      <c r="F37" s="77"/>
      <c r="G37" s="79"/>
      <c r="H37" s="79"/>
      <c r="I37" s="79"/>
      <c r="J37" s="79"/>
      <c r="K37" s="12" t="s">
        <v>15</v>
      </c>
      <c r="L37" s="79"/>
      <c r="M37" s="79"/>
      <c r="N37" s="79"/>
      <c r="O37" s="91"/>
      <c r="P37" s="65"/>
      <c r="Q37" s="68"/>
    </row>
    <row r="38" spans="2:17" ht="12.75" customHeight="1">
      <c r="B38" s="54">
        <v>10</v>
      </c>
      <c r="C38" s="54">
        <v>630</v>
      </c>
      <c r="D38" s="54">
        <v>63003</v>
      </c>
      <c r="E38" s="9"/>
      <c r="F38" s="60" t="s">
        <v>25</v>
      </c>
      <c r="G38" s="10">
        <f>SUM(G39:G40)</f>
        <v>6342780</v>
      </c>
      <c r="H38" s="10">
        <f>SUM(H39:H40)</f>
        <v>183000</v>
      </c>
      <c r="I38" s="10">
        <f>SUM(I39:I40)</f>
        <v>183000</v>
      </c>
      <c r="J38" s="10">
        <f>SUM(J39:J40)</f>
        <v>0</v>
      </c>
      <c r="K38" s="11" t="s">
        <v>14</v>
      </c>
      <c r="L38" s="10">
        <f>SUM(L39:L40)</f>
        <v>0</v>
      </c>
      <c r="M38" s="10">
        <f>SUM(M39:M40)</f>
        <v>0</v>
      </c>
      <c r="N38" s="10">
        <f>SUM(N39:N40)</f>
        <v>2261480</v>
      </c>
      <c r="O38" s="25">
        <f>SUM(O39:O40)</f>
        <v>2804000</v>
      </c>
      <c r="P38" s="31">
        <f>SUM(P39:P40)</f>
        <v>1094300</v>
      </c>
      <c r="Q38" s="68"/>
    </row>
    <row r="39" spans="2:17" ht="12.75" customHeight="1">
      <c r="B39" s="55"/>
      <c r="C39" s="55"/>
      <c r="D39" s="55"/>
      <c r="E39" s="9">
        <v>6058</v>
      </c>
      <c r="F39" s="61"/>
      <c r="G39" s="12">
        <v>4296780</v>
      </c>
      <c r="H39" s="12">
        <v>0</v>
      </c>
      <c r="I39" s="12">
        <v>0</v>
      </c>
      <c r="J39" s="12">
        <v>0</v>
      </c>
      <c r="K39" s="12" t="s">
        <v>15</v>
      </c>
      <c r="L39" s="12">
        <v>0</v>
      </c>
      <c r="M39" s="12">
        <v>0</v>
      </c>
      <c r="N39" s="12">
        <v>1612780</v>
      </c>
      <c r="O39" s="26">
        <v>1963000</v>
      </c>
      <c r="P39" s="32">
        <v>721000</v>
      </c>
      <c r="Q39" s="68"/>
    </row>
    <row r="40" spans="2:17" ht="18.75" customHeight="1">
      <c r="B40" s="59"/>
      <c r="C40" s="55"/>
      <c r="D40" s="59"/>
      <c r="E40" s="9">
        <v>6059</v>
      </c>
      <c r="F40" s="62"/>
      <c r="G40" s="12">
        <v>2046000</v>
      </c>
      <c r="H40" s="12">
        <v>183000</v>
      </c>
      <c r="I40" s="12">
        <v>183000</v>
      </c>
      <c r="J40" s="12">
        <v>0</v>
      </c>
      <c r="K40" s="12" t="s">
        <v>16</v>
      </c>
      <c r="L40" s="12">
        <v>0</v>
      </c>
      <c r="M40" s="12"/>
      <c r="N40" s="12">
        <v>648700</v>
      </c>
      <c r="O40" s="26">
        <v>841000</v>
      </c>
      <c r="P40" s="32">
        <v>373300</v>
      </c>
      <c r="Q40" s="68"/>
    </row>
    <row r="41" spans="2:17" ht="12.75" customHeight="1">
      <c r="B41" s="78">
        <v>11</v>
      </c>
      <c r="C41" s="55"/>
      <c r="D41" s="78">
        <v>63003</v>
      </c>
      <c r="E41" s="9"/>
      <c r="F41" s="77" t="s">
        <v>42</v>
      </c>
      <c r="G41" s="10">
        <f>SUM(G42:G43)</f>
        <v>1600000</v>
      </c>
      <c r="H41" s="10">
        <f>SUM(H42:H43)</f>
        <v>30000</v>
      </c>
      <c r="I41" s="10">
        <f>SUM(I42:I43)</f>
        <v>0</v>
      </c>
      <c r="J41" s="10">
        <f>SUM(J42:J43)</f>
        <v>0</v>
      </c>
      <c r="K41" s="11" t="s">
        <v>14</v>
      </c>
      <c r="L41" s="10">
        <f>SUM(L42:L43)</f>
        <v>0</v>
      </c>
      <c r="M41" s="10">
        <f>SUM(M42:M43)</f>
        <v>0</v>
      </c>
      <c r="N41" s="10">
        <f>SUM(N42:N43)</f>
        <v>30000</v>
      </c>
      <c r="O41" s="25">
        <f>SUM(O42:O43)</f>
        <v>770000</v>
      </c>
      <c r="P41" s="31">
        <f>SUM(P42:P43)</f>
        <v>770000</v>
      </c>
      <c r="Q41" s="68"/>
    </row>
    <row r="42" spans="2:17" ht="12" customHeight="1">
      <c r="B42" s="78"/>
      <c r="C42" s="55"/>
      <c r="D42" s="78"/>
      <c r="E42" s="9">
        <v>6058</v>
      </c>
      <c r="F42" s="77"/>
      <c r="G42" s="12">
        <v>1360000</v>
      </c>
      <c r="H42" s="12">
        <v>0</v>
      </c>
      <c r="I42" s="12">
        <v>0</v>
      </c>
      <c r="J42" s="12">
        <v>0</v>
      </c>
      <c r="K42" s="12" t="s">
        <v>15</v>
      </c>
      <c r="L42" s="12">
        <v>0</v>
      </c>
      <c r="M42" s="12">
        <v>0</v>
      </c>
      <c r="N42" s="12">
        <v>0</v>
      </c>
      <c r="O42" s="26">
        <v>680000</v>
      </c>
      <c r="P42" s="32">
        <v>680000</v>
      </c>
      <c r="Q42" s="68"/>
    </row>
    <row r="43" spans="2:17" ht="16.5" customHeight="1">
      <c r="B43" s="78"/>
      <c r="C43" s="59"/>
      <c r="D43" s="78"/>
      <c r="E43" s="9">
        <v>6059</v>
      </c>
      <c r="F43" s="77"/>
      <c r="G43" s="12">
        <v>240000</v>
      </c>
      <c r="H43" s="12">
        <v>30000</v>
      </c>
      <c r="I43" s="12">
        <v>0</v>
      </c>
      <c r="J43" s="12">
        <v>0</v>
      </c>
      <c r="K43" s="12" t="s">
        <v>16</v>
      </c>
      <c r="L43" s="12">
        <v>0</v>
      </c>
      <c r="M43" s="12">
        <v>0</v>
      </c>
      <c r="N43" s="12">
        <v>30000</v>
      </c>
      <c r="O43" s="26">
        <v>90000</v>
      </c>
      <c r="P43" s="32">
        <v>90000</v>
      </c>
      <c r="Q43" s="68"/>
    </row>
    <row r="44" spans="2:17" ht="12.75" customHeight="1">
      <c r="B44" s="54">
        <v>12</v>
      </c>
      <c r="C44" s="54">
        <v>630</v>
      </c>
      <c r="D44" s="54">
        <v>630003</v>
      </c>
      <c r="E44" s="44"/>
      <c r="F44" s="105" t="s">
        <v>47</v>
      </c>
      <c r="G44" s="48">
        <f>SUM(G45:G46)</f>
        <v>218250</v>
      </c>
      <c r="H44" s="48">
        <f>SUM(H45:H46)</f>
        <v>3000</v>
      </c>
      <c r="I44" s="48">
        <f>SUM(I45:I46)</f>
        <v>3000</v>
      </c>
      <c r="J44" s="48">
        <f>SUM(J45:J46)</f>
        <v>0</v>
      </c>
      <c r="K44" s="18"/>
      <c r="L44" s="48">
        <f>SUM(L45:L46)</f>
        <v>0</v>
      </c>
      <c r="M44" s="48">
        <f>SUM(M45:M46)</f>
        <v>0</v>
      </c>
      <c r="N44" s="48">
        <f>SUM(N45:N46)</f>
        <v>120150</v>
      </c>
      <c r="O44" s="49">
        <f>SUM(O45:O46)</f>
        <v>95000</v>
      </c>
      <c r="P44" s="50">
        <f>SUM(P45:P46)</f>
        <v>0</v>
      </c>
      <c r="Q44" s="68"/>
    </row>
    <row r="45" spans="2:17" ht="11.25" customHeight="1">
      <c r="B45" s="55"/>
      <c r="C45" s="55"/>
      <c r="D45" s="55"/>
      <c r="E45" s="44">
        <v>6058</v>
      </c>
      <c r="F45" s="61"/>
      <c r="G45" s="45">
        <v>152775</v>
      </c>
      <c r="H45" s="45">
        <v>0</v>
      </c>
      <c r="I45" s="45">
        <v>0</v>
      </c>
      <c r="J45" s="45">
        <v>0</v>
      </c>
      <c r="K45" s="12"/>
      <c r="L45" s="45">
        <v>0</v>
      </c>
      <c r="M45" s="45">
        <v>0</v>
      </c>
      <c r="N45" s="45">
        <v>86175</v>
      </c>
      <c r="O45" s="46">
        <v>66500</v>
      </c>
      <c r="P45" s="47">
        <v>0</v>
      </c>
      <c r="Q45" s="68"/>
    </row>
    <row r="46" spans="2:17" ht="11.25" customHeight="1">
      <c r="B46" s="59"/>
      <c r="C46" s="59"/>
      <c r="D46" s="59"/>
      <c r="E46" s="44">
        <v>6059</v>
      </c>
      <c r="F46" s="62"/>
      <c r="G46" s="45">
        <v>65475</v>
      </c>
      <c r="H46" s="45">
        <v>3000</v>
      </c>
      <c r="I46" s="45">
        <v>3000</v>
      </c>
      <c r="J46" s="45">
        <v>0</v>
      </c>
      <c r="K46" s="12"/>
      <c r="L46" s="45">
        <v>0</v>
      </c>
      <c r="M46" s="45">
        <v>0</v>
      </c>
      <c r="N46" s="45">
        <v>33975</v>
      </c>
      <c r="O46" s="46">
        <v>28500</v>
      </c>
      <c r="P46" s="47">
        <v>0</v>
      </c>
      <c r="Q46" s="68"/>
    </row>
    <row r="47" spans="2:17" ht="21" customHeight="1">
      <c r="B47" s="54">
        <v>13</v>
      </c>
      <c r="C47" s="54">
        <v>710</v>
      </c>
      <c r="D47" s="54">
        <v>71035</v>
      </c>
      <c r="E47" s="80">
        <v>6050</v>
      </c>
      <c r="F47" s="60" t="s">
        <v>26</v>
      </c>
      <c r="G47" s="74">
        <v>250000</v>
      </c>
      <c r="H47" s="74">
        <v>60000</v>
      </c>
      <c r="I47" s="74">
        <v>60000</v>
      </c>
      <c r="J47" s="74">
        <v>0</v>
      </c>
      <c r="K47" s="12"/>
      <c r="L47" s="74">
        <v>0</v>
      </c>
      <c r="M47" s="74">
        <v>0</v>
      </c>
      <c r="N47" s="74">
        <v>50000</v>
      </c>
      <c r="O47" s="71">
        <v>80000</v>
      </c>
      <c r="P47" s="51">
        <v>60000</v>
      </c>
      <c r="Q47" s="68"/>
    </row>
    <row r="48" spans="2:17" ht="7.5" customHeight="1">
      <c r="B48" s="55"/>
      <c r="C48" s="55"/>
      <c r="D48" s="55"/>
      <c r="E48" s="81"/>
      <c r="F48" s="61"/>
      <c r="G48" s="75"/>
      <c r="H48" s="75"/>
      <c r="I48" s="75"/>
      <c r="J48" s="75"/>
      <c r="K48" s="12"/>
      <c r="L48" s="75"/>
      <c r="M48" s="75"/>
      <c r="N48" s="75"/>
      <c r="O48" s="72"/>
      <c r="P48" s="53"/>
      <c r="Q48" s="68"/>
    </row>
    <row r="49" spans="2:17" ht="1.5" customHeight="1" hidden="1">
      <c r="B49" s="59"/>
      <c r="C49" s="59"/>
      <c r="D49" s="59"/>
      <c r="E49" s="82"/>
      <c r="F49" s="62"/>
      <c r="G49" s="76"/>
      <c r="H49" s="76"/>
      <c r="I49" s="76"/>
      <c r="J49" s="76"/>
      <c r="K49" s="12"/>
      <c r="L49" s="76"/>
      <c r="M49" s="76"/>
      <c r="N49" s="76"/>
      <c r="O49" s="73"/>
      <c r="P49" s="34"/>
      <c r="Q49" s="68"/>
    </row>
    <row r="50" spans="2:17" ht="12.75">
      <c r="B50" s="78">
        <v>14</v>
      </c>
      <c r="C50" s="78">
        <v>750</v>
      </c>
      <c r="D50" s="78">
        <v>75023</v>
      </c>
      <c r="E50" s="9"/>
      <c r="F50" s="77" t="s">
        <v>17</v>
      </c>
      <c r="G50" s="10">
        <f>SUM(G51:G52)</f>
        <v>440000</v>
      </c>
      <c r="H50" s="10">
        <f>SUM(H51:H52)</f>
        <v>5000</v>
      </c>
      <c r="I50" s="10">
        <f>SUM(I51:I52)</f>
        <v>5000</v>
      </c>
      <c r="J50" s="10">
        <f>SUM(J51:J52)</f>
        <v>0</v>
      </c>
      <c r="K50" s="11" t="s">
        <v>14</v>
      </c>
      <c r="L50" s="10">
        <f>SUM(L51:L52)</f>
        <v>0</v>
      </c>
      <c r="M50" s="10">
        <f>SUM(M51:M52)</f>
        <v>0</v>
      </c>
      <c r="N50" s="10">
        <f>SUM(N51:N52)</f>
        <v>435000</v>
      </c>
      <c r="O50" s="25">
        <f>SUM(O51:O52)</f>
        <v>0</v>
      </c>
      <c r="P50" s="31">
        <f>SUM(P51:P52)</f>
        <v>0</v>
      </c>
      <c r="Q50" s="68"/>
    </row>
    <row r="51" spans="2:17" ht="11.25" customHeight="1">
      <c r="B51" s="78"/>
      <c r="C51" s="78"/>
      <c r="D51" s="78"/>
      <c r="E51" s="9">
        <v>6058</v>
      </c>
      <c r="F51" s="77"/>
      <c r="G51" s="12">
        <v>369200</v>
      </c>
      <c r="H51" s="12">
        <v>0</v>
      </c>
      <c r="I51" s="12">
        <v>0</v>
      </c>
      <c r="J51" s="12">
        <v>0</v>
      </c>
      <c r="K51" s="12" t="s">
        <v>15</v>
      </c>
      <c r="L51" s="12">
        <v>0</v>
      </c>
      <c r="M51" s="12">
        <v>0</v>
      </c>
      <c r="N51" s="12">
        <v>369200</v>
      </c>
      <c r="O51" s="26">
        <v>0</v>
      </c>
      <c r="P51" s="32">
        <v>0</v>
      </c>
      <c r="Q51" s="68"/>
    </row>
    <row r="52" spans="2:17" ht="10.5" customHeight="1">
      <c r="B52" s="78"/>
      <c r="C52" s="78"/>
      <c r="D52" s="78"/>
      <c r="E52" s="9">
        <v>6059</v>
      </c>
      <c r="F52" s="77"/>
      <c r="G52" s="12">
        <v>70800</v>
      </c>
      <c r="H52" s="12">
        <v>5000</v>
      </c>
      <c r="I52" s="12">
        <v>5000</v>
      </c>
      <c r="J52" s="12">
        <v>0</v>
      </c>
      <c r="K52" s="12" t="s">
        <v>16</v>
      </c>
      <c r="L52" s="12">
        <v>0</v>
      </c>
      <c r="M52" s="12">
        <v>0</v>
      </c>
      <c r="N52" s="12">
        <v>65800</v>
      </c>
      <c r="O52" s="26">
        <v>0</v>
      </c>
      <c r="P52" s="32">
        <v>0</v>
      </c>
      <c r="Q52" s="68"/>
    </row>
    <row r="53" spans="2:17" ht="12.75">
      <c r="B53" s="78">
        <v>15</v>
      </c>
      <c r="C53" s="78">
        <v>801</v>
      </c>
      <c r="D53" s="78">
        <v>80101</v>
      </c>
      <c r="E53" s="78">
        <v>6050</v>
      </c>
      <c r="F53" s="77" t="s">
        <v>27</v>
      </c>
      <c r="G53" s="89">
        <v>600000</v>
      </c>
      <c r="H53" s="89">
        <v>370000</v>
      </c>
      <c r="I53" s="89">
        <v>170000</v>
      </c>
      <c r="J53" s="89">
        <v>0</v>
      </c>
      <c r="K53" s="12" t="s">
        <v>14</v>
      </c>
      <c r="L53" s="14"/>
      <c r="M53" s="89">
        <v>0</v>
      </c>
      <c r="N53" s="89">
        <v>0</v>
      </c>
      <c r="O53" s="90">
        <v>0</v>
      </c>
      <c r="P53" s="56">
        <v>0</v>
      </c>
      <c r="Q53" s="68"/>
    </row>
    <row r="54" spans="2:17" ht="12.75">
      <c r="B54" s="78"/>
      <c r="C54" s="78"/>
      <c r="D54" s="78"/>
      <c r="E54" s="78"/>
      <c r="F54" s="77"/>
      <c r="G54" s="89"/>
      <c r="H54" s="89"/>
      <c r="I54" s="89"/>
      <c r="J54" s="89"/>
      <c r="K54" s="12"/>
      <c r="L54" s="14"/>
      <c r="M54" s="89"/>
      <c r="N54" s="89"/>
      <c r="O54" s="90"/>
      <c r="P54" s="57"/>
      <c r="Q54" s="68"/>
    </row>
    <row r="55" spans="2:17" ht="45.75" customHeight="1">
      <c r="B55" s="78"/>
      <c r="C55" s="78"/>
      <c r="D55" s="78"/>
      <c r="E55" s="78"/>
      <c r="F55" s="77"/>
      <c r="G55" s="89"/>
      <c r="H55" s="89"/>
      <c r="I55" s="89"/>
      <c r="J55" s="89"/>
      <c r="K55" s="12" t="s">
        <v>15</v>
      </c>
      <c r="L55" s="14">
        <v>200000</v>
      </c>
      <c r="M55" s="89"/>
      <c r="N55" s="89"/>
      <c r="O55" s="90"/>
      <c r="P55" s="58"/>
      <c r="Q55" s="68"/>
    </row>
    <row r="56" spans="2:17" ht="12.75">
      <c r="B56" s="78">
        <v>16</v>
      </c>
      <c r="C56" s="78">
        <v>801</v>
      </c>
      <c r="D56" s="78">
        <v>80110</v>
      </c>
      <c r="E56" s="78">
        <v>6050</v>
      </c>
      <c r="F56" s="77" t="s">
        <v>19</v>
      </c>
      <c r="G56" s="89">
        <v>3000000</v>
      </c>
      <c r="H56" s="89">
        <v>50000</v>
      </c>
      <c r="I56" s="89">
        <v>50000</v>
      </c>
      <c r="J56" s="89">
        <v>0</v>
      </c>
      <c r="K56" s="12" t="s">
        <v>14</v>
      </c>
      <c r="L56" s="12"/>
      <c r="M56" s="89">
        <v>0</v>
      </c>
      <c r="N56" s="89">
        <v>2440000</v>
      </c>
      <c r="O56" s="90">
        <v>510000</v>
      </c>
      <c r="P56" s="56">
        <v>0</v>
      </c>
      <c r="Q56" s="68" t="s">
        <v>13</v>
      </c>
    </row>
    <row r="57" spans="2:17" ht="12.75">
      <c r="B57" s="78"/>
      <c r="C57" s="78"/>
      <c r="D57" s="78"/>
      <c r="E57" s="78"/>
      <c r="F57" s="77"/>
      <c r="G57" s="89"/>
      <c r="H57" s="89"/>
      <c r="I57" s="89"/>
      <c r="J57" s="89"/>
      <c r="K57" s="12" t="s">
        <v>15</v>
      </c>
      <c r="L57" s="12"/>
      <c r="M57" s="89"/>
      <c r="N57" s="89"/>
      <c r="O57" s="90"/>
      <c r="P57" s="57"/>
      <c r="Q57" s="69"/>
    </row>
    <row r="58" spans="2:17" ht="78.75" customHeight="1">
      <c r="B58" s="78"/>
      <c r="C58" s="78"/>
      <c r="D58" s="78"/>
      <c r="E58" s="78"/>
      <c r="F58" s="77"/>
      <c r="G58" s="89"/>
      <c r="H58" s="89"/>
      <c r="I58" s="89"/>
      <c r="J58" s="89"/>
      <c r="K58" s="12" t="s">
        <v>16</v>
      </c>
      <c r="L58" s="12">
        <v>0</v>
      </c>
      <c r="M58" s="89"/>
      <c r="N58" s="89"/>
      <c r="O58" s="90"/>
      <c r="P58" s="58"/>
      <c r="Q58" s="69"/>
    </row>
    <row r="59" spans="2:17" ht="17.25" customHeight="1">
      <c r="B59" s="54">
        <v>17</v>
      </c>
      <c r="C59" s="54">
        <v>900</v>
      </c>
      <c r="D59" s="54">
        <v>90001</v>
      </c>
      <c r="E59" s="8"/>
      <c r="F59" s="60" t="s">
        <v>46</v>
      </c>
      <c r="G59" s="21">
        <f>SUM(G60:G61)</f>
        <v>3000000</v>
      </c>
      <c r="H59" s="36">
        <f>SUM(H60:H61)</f>
        <v>0</v>
      </c>
      <c r="I59" s="36">
        <f>SUM(I60:I61)</f>
        <v>0</v>
      </c>
      <c r="J59" s="36">
        <f>SUM(J60:J61)</f>
        <v>0</v>
      </c>
      <c r="K59" s="37"/>
      <c r="L59" s="37">
        <f>SUM(L60:L61)</f>
        <v>0</v>
      </c>
      <c r="M59" s="36">
        <f>SUM(M60:M61)</f>
        <v>0</v>
      </c>
      <c r="N59" s="36">
        <f>SUM(N60:N61)</f>
        <v>1500000</v>
      </c>
      <c r="O59" s="38">
        <f>SUM(O60:O61)</f>
        <v>1500000</v>
      </c>
      <c r="P59" s="39">
        <f>SUM(P60:P61)</f>
        <v>0</v>
      </c>
      <c r="Q59" s="69"/>
    </row>
    <row r="60" spans="2:17" ht="18.75" customHeight="1">
      <c r="B60" s="55"/>
      <c r="C60" s="55"/>
      <c r="D60" s="55"/>
      <c r="E60" s="8">
        <v>6058</v>
      </c>
      <c r="F60" s="61"/>
      <c r="G60" s="14">
        <v>2250000</v>
      </c>
      <c r="H60" s="40">
        <v>0</v>
      </c>
      <c r="I60" s="40">
        <v>0</v>
      </c>
      <c r="J60" s="40">
        <v>0</v>
      </c>
      <c r="K60" s="41"/>
      <c r="L60" s="41">
        <v>0</v>
      </c>
      <c r="M60" s="40">
        <v>0</v>
      </c>
      <c r="N60" s="40">
        <v>1125000</v>
      </c>
      <c r="O60" s="42">
        <v>1125000</v>
      </c>
      <c r="P60" s="43">
        <v>0</v>
      </c>
      <c r="Q60" s="69"/>
    </row>
    <row r="61" spans="2:17" ht="19.5" customHeight="1">
      <c r="B61" s="59"/>
      <c r="C61" s="59"/>
      <c r="D61" s="59"/>
      <c r="E61" s="8">
        <v>6059</v>
      </c>
      <c r="F61" s="62"/>
      <c r="G61" s="14">
        <v>750000</v>
      </c>
      <c r="H61" s="40">
        <v>0</v>
      </c>
      <c r="I61" s="40">
        <v>0</v>
      </c>
      <c r="J61" s="40">
        <v>0</v>
      </c>
      <c r="K61" s="41"/>
      <c r="L61" s="41">
        <v>0</v>
      </c>
      <c r="M61" s="40">
        <v>0</v>
      </c>
      <c r="N61" s="40">
        <v>375000</v>
      </c>
      <c r="O61" s="42">
        <v>375000</v>
      </c>
      <c r="P61" s="43">
        <v>0</v>
      </c>
      <c r="Q61" s="69"/>
    </row>
    <row r="62" spans="2:17" ht="12.75">
      <c r="B62" s="88">
        <v>18</v>
      </c>
      <c r="C62" s="78">
        <v>900</v>
      </c>
      <c r="D62" s="78">
        <v>90015</v>
      </c>
      <c r="E62" s="8"/>
      <c r="F62" s="77" t="s">
        <v>28</v>
      </c>
      <c r="G62" s="15">
        <f>SUM(G63:G64)</f>
        <v>270000</v>
      </c>
      <c r="H62" s="10">
        <f>SUM(H63:H64)</f>
        <v>30000</v>
      </c>
      <c r="I62" s="10">
        <f>SUM(I63:I64)</f>
        <v>30000</v>
      </c>
      <c r="J62" s="10">
        <f>SUM(J63:J64)</f>
        <v>0</v>
      </c>
      <c r="K62" s="11" t="s">
        <v>14</v>
      </c>
      <c r="L62" s="10">
        <f>SUM(L63:L64)</f>
        <v>0</v>
      </c>
      <c r="M62" s="10">
        <f>SUM(M63:M64)</f>
        <v>0</v>
      </c>
      <c r="N62" s="10">
        <f>SUM(N63:N64)</f>
        <v>132000</v>
      </c>
      <c r="O62" s="25">
        <f>SUM(O63:O64)</f>
        <v>108000</v>
      </c>
      <c r="P62" s="31">
        <f>SUM(P63:P64)</f>
        <v>0</v>
      </c>
      <c r="Q62" s="69"/>
    </row>
    <row r="63" spans="2:17" ht="19.5" customHeight="1">
      <c r="B63" s="88"/>
      <c r="C63" s="78"/>
      <c r="D63" s="78"/>
      <c r="E63" s="8">
        <v>6058</v>
      </c>
      <c r="F63" s="77"/>
      <c r="G63" s="14">
        <v>216000</v>
      </c>
      <c r="H63" s="12">
        <v>0</v>
      </c>
      <c r="I63" s="12">
        <v>0</v>
      </c>
      <c r="J63" s="12">
        <v>0</v>
      </c>
      <c r="K63" s="12" t="s">
        <v>15</v>
      </c>
      <c r="L63" s="12">
        <v>0</v>
      </c>
      <c r="M63" s="12">
        <v>0</v>
      </c>
      <c r="N63" s="12">
        <v>108000</v>
      </c>
      <c r="O63" s="26">
        <v>108000</v>
      </c>
      <c r="P63" s="32">
        <v>0</v>
      </c>
      <c r="Q63" s="69"/>
    </row>
    <row r="64" spans="2:17" ht="27.75" customHeight="1">
      <c r="B64" s="88"/>
      <c r="C64" s="78"/>
      <c r="D64" s="78"/>
      <c r="E64" s="8">
        <v>6059</v>
      </c>
      <c r="F64" s="77"/>
      <c r="G64" s="14">
        <v>54000</v>
      </c>
      <c r="H64" s="12">
        <v>30000</v>
      </c>
      <c r="I64" s="12">
        <v>30000</v>
      </c>
      <c r="J64" s="12">
        <v>0</v>
      </c>
      <c r="K64" s="12" t="s">
        <v>16</v>
      </c>
      <c r="L64" s="12">
        <v>0</v>
      </c>
      <c r="M64" s="12">
        <v>0</v>
      </c>
      <c r="N64" s="12">
        <v>24000</v>
      </c>
      <c r="O64" s="26">
        <v>0</v>
      </c>
      <c r="P64" s="32">
        <v>0</v>
      </c>
      <c r="Q64" s="69"/>
    </row>
    <row r="65" spans="2:17" ht="16.5" customHeight="1">
      <c r="B65" s="54">
        <v>19</v>
      </c>
      <c r="C65" s="54">
        <v>921</v>
      </c>
      <c r="D65" s="54">
        <v>92109</v>
      </c>
      <c r="E65" s="8"/>
      <c r="F65" s="60" t="s">
        <v>43</v>
      </c>
      <c r="G65" s="21">
        <f>SUM(G66:G67)</f>
        <v>690500</v>
      </c>
      <c r="H65" s="18">
        <f>SUM(H66:H67)</f>
        <v>20000</v>
      </c>
      <c r="I65" s="18">
        <f>SUM(I66:I67)</f>
        <v>20000</v>
      </c>
      <c r="J65" s="18">
        <f>SUM(J66:J67)</f>
        <v>0</v>
      </c>
      <c r="K65" s="18"/>
      <c r="L65" s="18">
        <f>SUM(L66:L67)</f>
        <v>0</v>
      </c>
      <c r="M65" s="18">
        <f>SUM(M66:M67)</f>
        <v>0</v>
      </c>
      <c r="N65" s="18">
        <f>SUM(N66:N67)</f>
        <v>670500</v>
      </c>
      <c r="O65" s="27">
        <f>SUM(O66:O67)</f>
        <v>0</v>
      </c>
      <c r="P65" s="33">
        <f>SUM(P66:P67)</f>
        <v>0</v>
      </c>
      <c r="Q65" s="69"/>
    </row>
    <row r="66" spans="2:17" ht="16.5" customHeight="1">
      <c r="B66" s="55"/>
      <c r="C66" s="55"/>
      <c r="D66" s="55"/>
      <c r="E66" s="54">
        <v>6050</v>
      </c>
      <c r="F66" s="61"/>
      <c r="G66" s="83">
        <v>690500</v>
      </c>
      <c r="H66" s="74">
        <v>20000</v>
      </c>
      <c r="I66" s="74">
        <v>20000</v>
      </c>
      <c r="J66" s="74">
        <v>0</v>
      </c>
      <c r="K66" s="12"/>
      <c r="L66" s="74">
        <v>0</v>
      </c>
      <c r="M66" s="74">
        <v>0</v>
      </c>
      <c r="N66" s="74">
        <v>670500</v>
      </c>
      <c r="O66" s="26">
        <v>0</v>
      </c>
      <c r="P66" s="32">
        <v>0</v>
      </c>
      <c r="Q66" s="69"/>
    </row>
    <row r="67" spans="2:17" ht="16.5" customHeight="1">
      <c r="B67" s="59"/>
      <c r="C67" s="59"/>
      <c r="D67" s="59"/>
      <c r="E67" s="59"/>
      <c r="F67" s="62"/>
      <c r="G67" s="85"/>
      <c r="H67" s="76"/>
      <c r="I67" s="76"/>
      <c r="J67" s="76"/>
      <c r="K67" s="12"/>
      <c r="L67" s="76"/>
      <c r="M67" s="76"/>
      <c r="N67" s="76"/>
      <c r="O67" s="26">
        <v>0</v>
      </c>
      <c r="P67" s="32">
        <v>0</v>
      </c>
      <c r="Q67" s="69"/>
    </row>
    <row r="68" spans="2:17" ht="19.5" customHeight="1">
      <c r="B68" s="54">
        <v>20</v>
      </c>
      <c r="C68" s="54">
        <v>926</v>
      </c>
      <c r="D68" s="54">
        <v>92601</v>
      </c>
      <c r="E68" s="54">
        <v>6050</v>
      </c>
      <c r="F68" s="60" t="s">
        <v>20</v>
      </c>
      <c r="G68" s="83">
        <v>1500000</v>
      </c>
      <c r="H68" s="83">
        <v>570000</v>
      </c>
      <c r="I68" s="83">
        <v>158050</v>
      </c>
      <c r="J68" s="83">
        <v>0</v>
      </c>
      <c r="K68" s="12"/>
      <c r="L68" s="74">
        <v>406950</v>
      </c>
      <c r="M68" s="74">
        <v>0</v>
      </c>
      <c r="N68" s="74">
        <v>620000</v>
      </c>
      <c r="O68" s="71">
        <v>0</v>
      </c>
      <c r="P68" s="51">
        <v>0</v>
      </c>
      <c r="Q68" s="69"/>
    </row>
    <row r="69" spans="2:17" ht="12" customHeight="1">
      <c r="B69" s="55"/>
      <c r="C69" s="55"/>
      <c r="D69" s="55"/>
      <c r="E69" s="55"/>
      <c r="F69" s="61"/>
      <c r="G69" s="84"/>
      <c r="H69" s="84"/>
      <c r="I69" s="84"/>
      <c r="J69" s="84"/>
      <c r="K69" s="12"/>
      <c r="L69" s="75"/>
      <c r="M69" s="75"/>
      <c r="N69" s="75"/>
      <c r="O69" s="72"/>
      <c r="P69" s="52"/>
      <c r="Q69" s="69"/>
    </row>
    <row r="70" spans="2:17" ht="78.75" customHeight="1">
      <c r="B70" s="59"/>
      <c r="C70" s="59"/>
      <c r="D70" s="59"/>
      <c r="E70" s="59"/>
      <c r="F70" s="62"/>
      <c r="G70" s="85"/>
      <c r="H70" s="85"/>
      <c r="I70" s="85"/>
      <c r="J70" s="85"/>
      <c r="K70" s="12" t="s">
        <v>15</v>
      </c>
      <c r="L70" s="76"/>
      <c r="M70" s="76"/>
      <c r="N70" s="76"/>
      <c r="O70" s="73"/>
      <c r="P70" s="53"/>
      <c r="Q70" s="70"/>
    </row>
    <row r="71" spans="2:17" ht="12.75">
      <c r="B71" s="87" t="s">
        <v>18</v>
      </c>
      <c r="C71" s="87"/>
      <c r="D71" s="87"/>
      <c r="E71" s="87"/>
      <c r="F71" s="87"/>
      <c r="G71" s="16">
        <f>SUM(G10,G35,G38,G41,G47,G50,G53,G56,G62,G65,G59,G68)</f>
        <v>23797680</v>
      </c>
      <c r="H71" s="16">
        <f>SUM(H10,H35,H38,H41,H50,H53,H56,H62,H65,H59,H68)</f>
        <v>1581500</v>
      </c>
      <c r="I71" s="16">
        <f>SUM(I10,I35,I38,I41,I50,I53,I56,I62,I65,I59,I68)</f>
        <v>797550</v>
      </c>
      <c r="J71" s="16">
        <v>0</v>
      </c>
      <c r="K71" s="16"/>
      <c r="L71" s="16">
        <f>SUM(L35,L55,L68)</f>
        <v>667450</v>
      </c>
      <c r="M71" s="16">
        <f>SUM(M10,M29,M32,M38,M41,M50,M53,M56,M62,M65,M59,M68)</f>
        <v>163000</v>
      </c>
      <c r="N71" s="16">
        <f>SUM(N10,N35,N38,N41,N50,N53,N56,N59,N62,N68)</f>
        <v>10306520</v>
      </c>
      <c r="O71" s="28">
        <f>SUM(O10,O35,O38,O41,O50,O53,O56,O62,O65,O59,O68)</f>
        <v>7868520</v>
      </c>
      <c r="P71" s="35">
        <f>SUM(P10,P35,P38,P41,P47,P50,P59,P62,P65,P68)</f>
        <v>2640640</v>
      </c>
      <c r="Q71" s="29"/>
    </row>
    <row r="73" spans="2:6" ht="12.75">
      <c r="B73" t="s">
        <v>40</v>
      </c>
      <c r="C73" s="66" t="s">
        <v>29</v>
      </c>
      <c r="D73" s="66"/>
      <c r="E73" s="66"/>
      <c r="F73"/>
    </row>
    <row r="74" spans="2:6" ht="12.75">
      <c r="B74" t="s">
        <v>39</v>
      </c>
      <c r="C74" s="66" t="s">
        <v>41</v>
      </c>
      <c r="D74" s="66"/>
      <c r="E74" s="66"/>
      <c r="F74" s="66"/>
    </row>
    <row r="76" spans="3:5" ht="12.75">
      <c r="C76" s="86"/>
      <c r="D76" s="86"/>
      <c r="E76" s="86"/>
    </row>
  </sheetData>
  <mergeCells count="150">
    <mergeCell ref="B44:B46"/>
    <mergeCell ref="C44:C46"/>
    <mergeCell ref="D44:D46"/>
    <mergeCell ref="F44:F46"/>
    <mergeCell ref="P47:P48"/>
    <mergeCell ref="N66:N67"/>
    <mergeCell ref="F56:F58"/>
    <mergeCell ref="J66:J67"/>
    <mergeCell ref="L66:L67"/>
    <mergeCell ref="M66:M67"/>
    <mergeCell ref="J56:J58"/>
    <mergeCell ref="M56:M58"/>
    <mergeCell ref="I66:I67"/>
    <mergeCell ref="I56:I58"/>
    <mergeCell ref="Q10:Q25"/>
    <mergeCell ref="B29:B31"/>
    <mergeCell ref="B32:B34"/>
    <mergeCell ref="C11:C34"/>
    <mergeCell ref="B14:B16"/>
    <mergeCell ref="D17:D19"/>
    <mergeCell ref="D32:D34"/>
    <mergeCell ref="D20:D22"/>
    <mergeCell ref="D23:D25"/>
    <mergeCell ref="D26:D28"/>
    <mergeCell ref="C3:O4"/>
    <mergeCell ref="F6:F8"/>
    <mergeCell ref="G6:G8"/>
    <mergeCell ref="H6:O6"/>
    <mergeCell ref="H7:H8"/>
    <mergeCell ref="I7:M7"/>
    <mergeCell ref="K8:L8"/>
    <mergeCell ref="F5:G5"/>
    <mergeCell ref="C35:C37"/>
    <mergeCell ref="H35:H37"/>
    <mergeCell ref="B23:B25"/>
    <mergeCell ref="B26:B28"/>
    <mergeCell ref="B6:B8"/>
    <mergeCell ref="C6:C8"/>
    <mergeCell ref="D6:D8"/>
    <mergeCell ref="E6:E8"/>
    <mergeCell ref="K9:L9"/>
    <mergeCell ref="B35:B37"/>
    <mergeCell ref="D35:D37"/>
    <mergeCell ref="E35:E37"/>
    <mergeCell ref="B11:B13"/>
    <mergeCell ref="D11:D13"/>
    <mergeCell ref="B10:F10"/>
    <mergeCell ref="F11:F13"/>
    <mergeCell ref="B17:B19"/>
    <mergeCell ref="B20:B22"/>
    <mergeCell ref="O35:O37"/>
    <mergeCell ref="B38:B40"/>
    <mergeCell ref="C38:C43"/>
    <mergeCell ref="D38:D40"/>
    <mergeCell ref="F38:F40"/>
    <mergeCell ref="B41:B43"/>
    <mergeCell ref="D41:D43"/>
    <mergeCell ref="F41:F43"/>
    <mergeCell ref="I35:I37"/>
    <mergeCell ref="L35:L37"/>
    <mergeCell ref="B50:B52"/>
    <mergeCell ref="C50:C52"/>
    <mergeCell ref="D50:D52"/>
    <mergeCell ref="F50:F52"/>
    <mergeCell ref="O53:O55"/>
    <mergeCell ref="N56:N58"/>
    <mergeCell ref="O56:O58"/>
    <mergeCell ref="J53:J55"/>
    <mergeCell ref="M53:M55"/>
    <mergeCell ref="N53:N55"/>
    <mergeCell ref="I53:I55"/>
    <mergeCell ref="F53:F55"/>
    <mergeCell ref="B53:B55"/>
    <mergeCell ref="C53:C55"/>
    <mergeCell ref="D53:D55"/>
    <mergeCell ref="E53:E55"/>
    <mergeCell ref="G53:G55"/>
    <mergeCell ref="H53:H55"/>
    <mergeCell ref="B62:B64"/>
    <mergeCell ref="D62:D64"/>
    <mergeCell ref="G56:G58"/>
    <mergeCell ref="H56:H58"/>
    <mergeCell ref="B56:B58"/>
    <mergeCell ref="C56:C58"/>
    <mergeCell ref="D56:D58"/>
    <mergeCell ref="E56:E58"/>
    <mergeCell ref="C76:E76"/>
    <mergeCell ref="D68:D70"/>
    <mergeCell ref="C73:E73"/>
    <mergeCell ref="B71:F71"/>
    <mergeCell ref="C74:F74"/>
    <mergeCell ref="N68:N70"/>
    <mergeCell ref="O68:O70"/>
    <mergeCell ref="B68:B70"/>
    <mergeCell ref="C68:C70"/>
    <mergeCell ref="E68:E70"/>
    <mergeCell ref="F68:F70"/>
    <mergeCell ref="G68:G70"/>
    <mergeCell ref="H68:H70"/>
    <mergeCell ref="J68:J70"/>
    <mergeCell ref="L68:L70"/>
    <mergeCell ref="M68:M70"/>
    <mergeCell ref="F62:F64"/>
    <mergeCell ref="C62:C64"/>
    <mergeCell ref="I68:I70"/>
    <mergeCell ref="E66:E67"/>
    <mergeCell ref="G66:G67"/>
    <mergeCell ref="H66:H67"/>
    <mergeCell ref="F65:F67"/>
    <mergeCell ref="B47:B49"/>
    <mergeCell ref="C47:C49"/>
    <mergeCell ref="D47:D49"/>
    <mergeCell ref="E47:E49"/>
    <mergeCell ref="N47:N49"/>
    <mergeCell ref="D14:D16"/>
    <mergeCell ref="F14:F16"/>
    <mergeCell ref="F47:F49"/>
    <mergeCell ref="N35:N37"/>
    <mergeCell ref="M35:M37"/>
    <mergeCell ref="F35:F37"/>
    <mergeCell ref="G35:G37"/>
    <mergeCell ref="J35:J37"/>
    <mergeCell ref="D29:D31"/>
    <mergeCell ref="I47:I49"/>
    <mergeCell ref="F17:F19"/>
    <mergeCell ref="F20:F22"/>
    <mergeCell ref="F23:F25"/>
    <mergeCell ref="F26:F28"/>
    <mergeCell ref="F29:F31"/>
    <mergeCell ref="F32:F34"/>
    <mergeCell ref="P35:P37"/>
    <mergeCell ref="F1:I1"/>
    <mergeCell ref="Q26:Q55"/>
    <mergeCell ref="Q56:Q70"/>
    <mergeCell ref="O47:O49"/>
    <mergeCell ref="J47:J49"/>
    <mergeCell ref="L47:L49"/>
    <mergeCell ref="M47:M49"/>
    <mergeCell ref="G47:G49"/>
    <mergeCell ref="H47:H49"/>
    <mergeCell ref="P53:P55"/>
    <mergeCell ref="P56:P58"/>
    <mergeCell ref="P68:P70"/>
    <mergeCell ref="B59:B61"/>
    <mergeCell ref="C59:C61"/>
    <mergeCell ref="D59:D61"/>
    <mergeCell ref="F59:F61"/>
    <mergeCell ref="B65:B67"/>
    <mergeCell ref="C65:C67"/>
    <mergeCell ref="D65:D67"/>
  </mergeCells>
  <printOptions/>
  <pageMargins left="0.5902777777777778" right="0.5513888888888889" top="0.9083333333333334" bottom="0.2951388888888889" header="0.4340277777777778" footer="0.5118055555555556"/>
  <pageSetup horizontalDpi="300" verticalDpi="300" orientation="landscape" paperSize="9" r:id="rId1"/>
  <headerFooter alignWithMargins="0">
    <oddHeader xml:space="preserve">&amp;RZałącznik Nr 4 do Uchwały Nr XXVII/149/09 Rady Miasta  Jedlina-Zdrój z dnia 25.06.2009r.
Załącznik Nr 11 do Uchwały Nr XXIII/129/08 Rady Miasta Jedlina-Zdrój z dnia 30.12.2008r.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140625" defaultRowHeight="12.75"/>
  <cols>
    <col min="1" max="1" width="3.8515625" style="1" customWidth="1"/>
    <col min="2" max="2" width="5.7109375" style="1" customWidth="1"/>
    <col min="3" max="3" width="13.28125" style="1" customWidth="1"/>
    <col min="4" max="4" width="0" style="1" hidden="1" customWidth="1"/>
    <col min="5" max="5" width="15.28125" style="1" customWidth="1"/>
    <col min="6" max="6" width="10.57421875" style="1" customWidth="1"/>
    <col min="7" max="7" width="10.8515625" style="1" customWidth="1"/>
    <col min="8" max="8" width="9.57421875" style="1" customWidth="1"/>
    <col min="9" max="9" width="9.28125" style="1" customWidth="1"/>
    <col min="10" max="10" width="12.00390625" style="1" customWidth="1"/>
    <col min="11" max="11" width="12.8515625" style="1" customWidth="1"/>
    <col min="12" max="12" width="8.421875" style="1" customWidth="1"/>
    <col min="13" max="13" width="8.28125" style="1" customWidth="1"/>
    <col min="14" max="14" width="15.140625" style="1" customWidth="1"/>
    <col min="15" max="16384" width="8.8515625" style="1" customWidth="1"/>
  </cols>
  <sheetData>
    <row r="1" s="17" customFormat="1" ht="12.75"/>
  </sheetData>
  <printOptions/>
  <pageMargins left="0.6298611111111111" right="0.47222222222222227" top="0.9083333333333334" bottom="0.2951388888888889" header="0.5729166666666667" footer="0.5118055555555556"/>
  <pageSetup firstPageNumber="1" useFirstPageNumber="1" horizontalDpi="300" verticalDpi="300" orientation="landscape" paperSize="9" r:id="rId1"/>
  <headerFooter alignWithMargins="0">
    <oddHeader xml:space="preserve">&amp;RZałącznik nr 3 do Uchwały Nr......./07 Rady Miasta w    Jedlinie-Zdroju z dnia ........... 2007r.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O2"/>
  <sheetViews>
    <sheetView workbookViewId="0" topLeftCell="A1">
      <selection activeCell="H7" sqref="H7"/>
    </sheetView>
  </sheetViews>
  <sheetFormatPr defaultColWidth="9.140625" defaultRowHeight="12.75"/>
  <cols>
    <col min="1" max="1" width="1.8515625" style="1" customWidth="1"/>
    <col min="2" max="2" width="3.421875" style="1" customWidth="1"/>
    <col min="3" max="3" width="4.57421875" style="1" customWidth="1"/>
    <col min="4" max="4" width="7.00390625" style="1" customWidth="1"/>
    <col min="5" max="5" width="4.7109375" style="1" customWidth="1"/>
    <col min="6" max="6" width="20.7109375" style="1" customWidth="1"/>
    <col min="7" max="7" width="9.8515625" style="1" customWidth="1"/>
    <col min="8" max="8" width="9.57421875" style="1" customWidth="1"/>
    <col min="9" max="9" width="9.7109375" style="1" customWidth="1"/>
    <col min="10" max="10" width="8.8515625" style="1" customWidth="1"/>
    <col min="11" max="11" width="2.00390625" style="1" customWidth="1"/>
    <col min="12" max="12" width="9.28125" style="1" customWidth="1"/>
    <col min="13" max="13" width="11.8515625" style="1" customWidth="1"/>
    <col min="14" max="14" width="9.00390625" style="1" customWidth="1"/>
    <col min="15" max="15" width="9.28125" style="1" customWidth="1"/>
    <col min="16" max="16" width="8.7109375" style="1" customWidth="1"/>
    <col min="17" max="16384" width="11.421875" style="1" customWidth="1"/>
  </cols>
  <sheetData>
    <row r="1" spans="3:15" ht="12.75"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3:15" ht="12.75"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</sheetData>
  <mergeCells count="1">
    <mergeCell ref="C1:O2"/>
  </mergeCells>
  <printOptions horizontalCentered="1"/>
  <pageMargins left="0.5902777777777778" right="0.39375" top="0.7298611111111112" bottom="0.6694444444444445" header="0.3944444444444445" footer="0.5118055555555556"/>
  <pageSetup horizontalDpi="300" verticalDpi="300" orientation="landscape" paperSize="9" r:id="rId1"/>
  <headerFooter alignWithMargins="0">
    <oddHeader>&amp;RZałącznik Nr 11 do Uchwały Rady Miasta w Jedlinie-Zdroju  Nr.... / / 07</oddHeader>
  </headerFooter>
  <colBreaks count="2" manualBreakCount="2">
    <brk id="1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JEDLINA ZDRÓJ</cp:lastModifiedBy>
  <cp:lastPrinted>2009-06-26T07:26:31Z</cp:lastPrinted>
  <dcterms:created xsi:type="dcterms:W3CDTF">2008-11-14T08:52:55Z</dcterms:created>
  <dcterms:modified xsi:type="dcterms:W3CDTF">2009-06-26T07:31:45Z</dcterms:modified>
  <cp:category/>
  <cp:version/>
  <cp:contentType/>
  <cp:contentStatus/>
</cp:coreProperties>
</file>