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200" windowHeight="84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76" i="1"/>
  <c r="F76" s="1"/>
  <c r="E76" s="1"/>
  <c r="G36"/>
  <c r="F36" s="1"/>
  <c r="E36" s="1"/>
  <c r="P32"/>
  <c r="O32"/>
  <c r="N32"/>
  <c r="M32"/>
  <c r="L32"/>
  <c r="K32"/>
  <c r="J32"/>
  <c r="I32"/>
  <c r="H32"/>
  <c r="G33"/>
  <c r="F33" s="1"/>
  <c r="F32" s="1"/>
  <c r="P30"/>
  <c r="O30"/>
  <c r="N30"/>
  <c r="M30"/>
  <c r="L30"/>
  <c r="K30"/>
  <c r="J30"/>
  <c r="I30"/>
  <c r="H30"/>
  <c r="G31"/>
  <c r="G30" s="1"/>
  <c r="P78"/>
  <c r="O78"/>
  <c r="N78"/>
  <c r="M78"/>
  <c r="L78"/>
  <c r="K78"/>
  <c r="J78"/>
  <c r="I78"/>
  <c r="H78"/>
  <c r="G81"/>
  <c r="G80"/>
  <c r="F81"/>
  <c r="F80"/>
  <c r="E81"/>
  <c r="E80"/>
  <c r="G79"/>
  <c r="F79" s="1"/>
  <c r="P70"/>
  <c r="O70"/>
  <c r="N70"/>
  <c r="M70"/>
  <c r="L70"/>
  <c r="K70"/>
  <c r="J70"/>
  <c r="I70"/>
  <c r="H70"/>
  <c r="G77"/>
  <c r="F77" s="1"/>
  <c r="E77" s="1"/>
  <c r="G75"/>
  <c r="F75" s="1"/>
  <c r="E75" s="1"/>
  <c r="G74"/>
  <c r="F74" s="1"/>
  <c r="E74" s="1"/>
  <c r="G73"/>
  <c r="F73" s="1"/>
  <c r="G72"/>
  <c r="F72"/>
  <c r="E72" s="1"/>
  <c r="G71"/>
  <c r="P68"/>
  <c r="O68"/>
  <c r="N68"/>
  <c r="M68"/>
  <c r="L68"/>
  <c r="K68"/>
  <c r="J68"/>
  <c r="I68"/>
  <c r="H68"/>
  <c r="G69"/>
  <c r="G68" s="1"/>
  <c r="P58"/>
  <c r="O58"/>
  <c r="N58"/>
  <c r="M58"/>
  <c r="L58"/>
  <c r="K58"/>
  <c r="J58"/>
  <c r="I58"/>
  <c r="H58"/>
  <c r="G67"/>
  <c r="F67" s="1"/>
  <c r="E67" s="1"/>
  <c r="G66"/>
  <c r="F66" s="1"/>
  <c r="E66" s="1"/>
  <c r="G65"/>
  <c r="G64"/>
  <c r="F64" s="1"/>
  <c r="E64" s="1"/>
  <c r="G63"/>
  <c r="G62"/>
  <c r="F62" s="1"/>
  <c r="E62" s="1"/>
  <c r="G61"/>
  <c r="G60"/>
  <c r="F60" s="1"/>
  <c r="E60" s="1"/>
  <c r="F65"/>
  <c r="E65" s="1"/>
  <c r="F63"/>
  <c r="E63" s="1"/>
  <c r="F61"/>
  <c r="E61" s="1"/>
  <c r="G59"/>
  <c r="F59" s="1"/>
  <c r="G57"/>
  <c r="G56"/>
  <c r="F57"/>
  <c r="F56"/>
  <c r="E56" s="1"/>
  <c r="E57"/>
  <c r="P54"/>
  <c r="O54"/>
  <c r="N54"/>
  <c r="M54"/>
  <c r="L54"/>
  <c r="K54"/>
  <c r="J54"/>
  <c r="I54"/>
  <c r="H54"/>
  <c r="G55"/>
  <c r="P46"/>
  <c r="O46"/>
  <c r="N46"/>
  <c r="M46"/>
  <c r="L46"/>
  <c r="K46"/>
  <c r="J46"/>
  <c r="I46"/>
  <c r="H46"/>
  <c r="G53"/>
  <c r="G52"/>
  <c r="G51"/>
  <c r="G50"/>
  <c r="G49"/>
  <c r="G48"/>
  <c r="F53"/>
  <c r="F52"/>
  <c r="F51"/>
  <c r="F50"/>
  <c r="F49"/>
  <c r="F48"/>
  <c r="E53"/>
  <c r="E52"/>
  <c r="E51"/>
  <c r="E50"/>
  <c r="E49"/>
  <c r="E48"/>
  <c r="P44"/>
  <c r="O44"/>
  <c r="N44"/>
  <c r="M44"/>
  <c r="L44"/>
  <c r="K44"/>
  <c r="J44"/>
  <c r="I44"/>
  <c r="H44"/>
  <c r="G47"/>
  <c r="F47" s="1"/>
  <c r="G45"/>
  <c r="F45" s="1"/>
  <c r="G43"/>
  <c r="F43" s="1"/>
  <c r="P41"/>
  <c r="O41"/>
  <c r="N41"/>
  <c r="M41"/>
  <c r="L41"/>
  <c r="K41"/>
  <c r="J41"/>
  <c r="I41"/>
  <c r="H41"/>
  <c r="G42"/>
  <c r="G41" s="1"/>
  <c r="P39"/>
  <c r="O39"/>
  <c r="N39"/>
  <c r="M39"/>
  <c r="L39"/>
  <c r="K39"/>
  <c r="J39"/>
  <c r="I39"/>
  <c r="H39"/>
  <c r="G40"/>
  <c r="G39" s="1"/>
  <c r="G38"/>
  <c r="G37"/>
  <c r="F38"/>
  <c r="E38" s="1"/>
  <c r="F37"/>
  <c r="E37"/>
  <c r="G35"/>
  <c r="F35" s="1"/>
  <c r="P34"/>
  <c r="O34"/>
  <c r="N34"/>
  <c r="M34"/>
  <c r="L34"/>
  <c r="K34"/>
  <c r="J34"/>
  <c r="I34"/>
  <c r="H34"/>
  <c r="P24"/>
  <c r="O24"/>
  <c r="N24"/>
  <c r="M24"/>
  <c r="L24"/>
  <c r="K24"/>
  <c r="J24"/>
  <c r="I24"/>
  <c r="H24"/>
  <c r="G29"/>
  <c r="G28"/>
  <c r="G27"/>
  <c r="G26"/>
  <c r="F29"/>
  <c r="E29" s="1"/>
  <c r="F28"/>
  <c r="E28" s="1"/>
  <c r="F27"/>
  <c r="F26"/>
  <c r="E26" s="1"/>
  <c r="E27"/>
  <c r="G25"/>
  <c r="P21"/>
  <c r="O21"/>
  <c r="N21"/>
  <c r="M21"/>
  <c r="L21"/>
  <c r="K21"/>
  <c r="J21"/>
  <c r="I21"/>
  <c r="H21"/>
  <c r="G23"/>
  <c r="F23" s="1"/>
  <c r="E23" s="1"/>
  <c r="P18"/>
  <c r="O18"/>
  <c r="N18"/>
  <c r="M18"/>
  <c r="L18"/>
  <c r="K18"/>
  <c r="J18"/>
  <c r="I18"/>
  <c r="H18"/>
  <c r="G22"/>
  <c r="F22" s="1"/>
  <c r="G20"/>
  <c r="F20" s="1"/>
  <c r="E20" s="1"/>
  <c r="G19"/>
  <c r="F19" s="1"/>
  <c r="P16"/>
  <c r="O16"/>
  <c r="N16"/>
  <c r="M16"/>
  <c r="L16"/>
  <c r="K16"/>
  <c r="J16"/>
  <c r="I16"/>
  <c r="H16"/>
  <c r="P14"/>
  <c r="O14"/>
  <c r="N14"/>
  <c r="M14"/>
  <c r="L14"/>
  <c r="K14"/>
  <c r="J14"/>
  <c r="I14"/>
  <c r="H14"/>
  <c r="P12"/>
  <c r="O12"/>
  <c r="N12"/>
  <c r="M12"/>
  <c r="L12"/>
  <c r="K12"/>
  <c r="J12"/>
  <c r="I12"/>
  <c r="H12"/>
  <c r="P10"/>
  <c r="O10"/>
  <c r="N10"/>
  <c r="M10"/>
  <c r="L10"/>
  <c r="K10"/>
  <c r="J10"/>
  <c r="I10"/>
  <c r="H10"/>
  <c r="P7"/>
  <c r="O7"/>
  <c r="O82" s="1"/>
  <c r="N7"/>
  <c r="M7"/>
  <c r="L7"/>
  <c r="K7"/>
  <c r="K82" s="1"/>
  <c r="J7"/>
  <c r="I7"/>
  <c r="H7"/>
  <c r="H82" s="1"/>
  <c r="G17"/>
  <c r="G16" s="1"/>
  <c r="G15"/>
  <c r="F15" s="1"/>
  <c r="G13"/>
  <c r="F13" s="1"/>
  <c r="G11"/>
  <c r="F11" s="1"/>
  <c r="E11" s="1"/>
  <c r="E10" s="1"/>
  <c r="G9"/>
  <c r="G8"/>
  <c r="F8" s="1"/>
  <c r="E8" s="1"/>
  <c r="F9"/>
  <c r="E9" s="1"/>
  <c r="L82" l="1"/>
  <c r="N82"/>
  <c r="P82"/>
  <c r="F31"/>
  <c r="F30" s="1"/>
  <c r="G32"/>
  <c r="G12"/>
  <c r="M82"/>
  <c r="J82"/>
  <c r="I82"/>
  <c r="G18"/>
  <c r="G7"/>
  <c r="F17"/>
  <c r="E17" s="1"/>
  <c r="E16" s="1"/>
  <c r="F42"/>
  <c r="E42" s="1"/>
  <c r="E41" s="1"/>
  <c r="E33"/>
  <c r="E32" s="1"/>
  <c r="G10"/>
  <c r="G58"/>
  <c r="G44"/>
  <c r="F40"/>
  <c r="G21"/>
  <c r="G14"/>
  <c r="G78"/>
  <c r="E79"/>
  <c r="E78" s="1"/>
  <c r="F78"/>
  <c r="G70"/>
  <c r="F71"/>
  <c r="E71" s="1"/>
  <c r="E73"/>
  <c r="F69"/>
  <c r="E59"/>
  <c r="E58" s="1"/>
  <c r="F58"/>
  <c r="G54"/>
  <c r="F55"/>
  <c r="G46"/>
  <c r="E47"/>
  <c r="E46" s="1"/>
  <c r="F46"/>
  <c r="E45"/>
  <c r="E44" s="1"/>
  <c r="F44"/>
  <c r="E43"/>
  <c r="F41"/>
  <c r="E35"/>
  <c r="E34" s="1"/>
  <c r="F34"/>
  <c r="G34"/>
  <c r="G82" s="1"/>
  <c r="G24"/>
  <c r="F25"/>
  <c r="E22"/>
  <c r="E21" s="1"/>
  <c r="F21"/>
  <c r="E19"/>
  <c r="E18" s="1"/>
  <c r="F18"/>
  <c r="F16"/>
  <c r="E15"/>
  <c r="E14" s="1"/>
  <c r="F14"/>
  <c r="E13"/>
  <c r="E12" s="1"/>
  <c r="F12"/>
  <c r="F10"/>
  <c r="F7"/>
  <c r="E7"/>
  <c r="E31" l="1"/>
  <c r="E30" s="1"/>
  <c r="E40"/>
  <c r="E39" s="1"/>
  <c r="F39"/>
  <c r="E70"/>
  <c r="F70"/>
  <c r="E69"/>
  <c r="E68" s="1"/>
  <c r="F68"/>
  <c r="E55"/>
  <c r="E54" s="1"/>
  <c r="F54"/>
  <c r="E25"/>
  <c r="E24" s="1"/>
  <c r="F24"/>
  <c r="E82" l="1"/>
  <c r="F82"/>
</calcChain>
</file>

<file path=xl/sharedStrings.xml><?xml version="1.0" encoding="utf-8"?>
<sst xmlns="http://schemas.openxmlformats.org/spreadsheetml/2006/main" count="170" uniqueCount="162">
  <si>
    <t>Dział</t>
  </si>
  <si>
    <t>Rozdział</t>
  </si>
  <si>
    <t>Treść</t>
  </si>
  <si>
    <t>z tego:</t>
  </si>
  <si>
    <t>Wydatki majątkowe</t>
  </si>
  <si>
    <t>dotacje na zadania bieżące</t>
  </si>
  <si>
    <t>świadczenia na rzecz osób fizycznych</t>
  </si>
  <si>
    <t>wydatki na programy finansowane z udziałem środków, o których mowa w art. 5 ust. 1 
pkt. 2 i 3 uofp</t>
  </si>
  <si>
    <t>obsługa długu</t>
  </si>
  <si>
    <t>wynagrodzenia 
i składki od nich naliczane</t>
  </si>
  <si>
    <t>wydatki związane z realizacją ich zadań statutowych</t>
  </si>
  <si>
    <t>wydatki jednostek budżetowych
(7+8)</t>
  </si>
  <si>
    <t xml:space="preserve">wypłaty                z tytułu poręczeń           i gwarancji </t>
  </si>
  <si>
    <t xml:space="preserve">w tym: </t>
  </si>
  <si>
    <t>na programy finansowane z udziałem środków, o których mowa w art. 5 ust. 1 
pkt. 2 i 3 uofp</t>
  </si>
  <si>
    <t>010</t>
  </si>
  <si>
    <t>Rolnictwo i łowiectwo</t>
  </si>
  <si>
    <t>01008</t>
  </si>
  <si>
    <t>Melioracje  wodne</t>
  </si>
  <si>
    <t>01030</t>
  </si>
  <si>
    <t>Izby rolnicze</t>
  </si>
  <si>
    <t>020</t>
  </si>
  <si>
    <t>Leśnictwo</t>
  </si>
  <si>
    <t>02001</t>
  </si>
  <si>
    <t>Gospodarka leśna</t>
  </si>
  <si>
    <t>500</t>
  </si>
  <si>
    <t>Handel</t>
  </si>
  <si>
    <t>50095</t>
  </si>
  <si>
    <t>Pozostała działalność</t>
  </si>
  <si>
    <t>600</t>
  </si>
  <si>
    <t>Transport i łączność</t>
  </si>
  <si>
    <t>60016</t>
  </si>
  <si>
    <t>Drogi publiczne gminne</t>
  </si>
  <si>
    <t xml:space="preserve">630 </t>
  </si>
  <si>
    <t>Turystyka</t>
  </si>
  <si>
    <t>63003</t>
  </si>
  <si>
    <t>Zadania w zakresie upowszechniania turystyki</t>
  </si>
  <si>
    <t>700</t>
  </si>
  <si>
    <t>Gospodarka mieszkaniowa</t>
  </si>
  <si>
    <t>70005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</si>
  <si>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</si>
  <si>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</si>
  <si>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</si>
  <si>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</si>
  <si>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</si>
  <si>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</si>
  <si>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</si>
  <si>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</si>
  <si>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</si>
  <si>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</si>
  <si>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</si>
  <si>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</si>
  <si>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</si>
  <si>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</si>
  <si>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</si>
  <si>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</si>
  <si>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</si>
  <si>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</si>
  <si>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754</t>
  </si>
  <si>
    <t>75405</t>
  </si>
  <si>
    <t>Komendy powiatowe policji</t>
  </si>
  <si>
    <t>75414</t>
  </si>
  <si>
    <t>Obrona cywilna</t>
  </si>
  <si>
    <t>75495</t>
  </si>
  <si>
    <t>756</t>
  </si>
  <si>
    <t>75647</t>
  </si>
  <si>
    <t>757</t>
  </si>
  <si>
    <t>Obsługa długu publicznego</t>
  </si>
  <si>
    <t>75702</t>
  </si>
  <si>
    <t>Obsługa papierów wartościowych, kredytów         i pożyczek jednostek samorządu terytorialnego</t>
  </si>
  <si>
    <t>75704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</si>
  <si>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</si>
  <si>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</si>
  <si>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</si>
  <si>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</si>
  <si>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</si>
  <si>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</si>
  <si>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</si>
  <si>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</si>
  <si>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</si>
  <si>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>80104</t>
  </si>
  <si>
    <t>Przedszkola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</si>
  <si>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</si>
  <si>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</si>
  <si>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</si>
  <si>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</si>
  <si>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</si>
  <si>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</si>
  <si>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</si>
  <si>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</si>
  <si>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</si>
  <si>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</si>
  <si>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</si>
  <si>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</si>
  <si>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</si>
  <si>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</si>
  <si>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</si>
  <si>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</si>
  <si>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</si>
  <si>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</si>
  <si>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</si>
  <si>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85205</t>
  </si>
  <si>
    <t>85212</t>
  </si>
  <si>
    <t>Świadczenia rodzinne, zaliczka z funduszu alimentacyjnego oraz składki na ubezpieczenia emerytalne  i rentowe z ubezpieczenia społecznego</t>
  </si>
  <si>
    <t>85213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</si>
  <si>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</si>
  <si>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</si>
  <si>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</si>
  <si>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</si>
  <si>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</si>
  <si>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</si>
  <si>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</si>
  <si>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</si>
  <si>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</si>
  <si>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</si>
  <si>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</si>
  <si>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</si>
  <si>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</si>
  <si>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</si>
  <si>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</si>
  <si>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</si>
  <si>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</si>
  <si>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</si>
  <si>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</si>
  <si>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</si>
  <si>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</si>
  <si>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</si>
  <si>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</si>
  <si>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</si>
  <si>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</si>
  <si>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</si>
  <si>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</si>
  <si>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</si>
  <si>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92116</t>
  </si>
  <si>
    <t>Biblioteki</t>
  </si>
  <si>
    <t>92120</t>
  </si>
  <si>
    <t>Ochrona zabytków  i opieka nad zabytkami</t>
  </si>
  <si>
    <t>Gospodarka gruntami  i nieruchomościami</t>
  </si>
  <si>
    <t>Bezpieczeństwo publiczne                              i ochrona przeciwpożarowa</t>
  </si>
  <si>
    <t>Pobór podatków, opłat                                            i niepodatkowych należności budżetowych</t>
  </si>
  <si>
    <t>Dochody od osób prawnych, od osób fizycznych i od innych jednostek nieposiadających osobowości prawnej oraz wydatki związane z  ich poborem</t>
  </si>
  <si>
    <t>Oddziały przedszkolne w szkołach podstawowych</t>
  </si>
  <si>
    <t>Zadania w zakresie przemocy w rodzinie</t>
  </si>
  <si>
    <t>Składki na ubezpieczenie zdrowotne opłacane za osoby pobierajace niektóre świadczenia  z pomocy społecznej, niektóre świadczenia rodzinne oraz  za  osoby uczestniczące w zajęciach  w centrum integracji społecznej</t>
  </si>
  <si>
    <t>Utrzymanie zieleni w miastach i gminach</t>
  </si>
  <si>
    <t>Ogółem wydatki:</t>
  </si>
  <si>
    <t>Domy i ośrodki kultury, świetlice i kluby</t>
  </si>
  <si>
    <t>75411</t>
  </si>
  <si>
    <t>Komendy powiatowe Państwowej Straży Pożarnej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</si>
  <si>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</si>
  <si>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</si>
  <si>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</si>
  <si>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</si>
  <si>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752</t>
  </si>
  <si>
    <t>Obrona narodowa</t>
  </si>
  <si>
    <t>Pozostałe wydatki obronne</t>
  </si>
  <si>
    <r>
      <t xml:space="preserve">Plan wydatków 
na 2011 r.          
</t>
    </r>
    <r>
      <rPr>
        <sz val="10"/>
        <rFont val="Arial CE"/>
        <family val="2"/>
        <charset val="238"/>
      </rPr>
      <t>(5+14)</t>
    </r>
  </si>
  <si>
    <r>
      <t xml:space="preserve">Wydatki bieżące
</t>
    </r>
    <r>
      <rPr>
        <sz val="10"/>
        <rFont val="Arial CE"/>
        <family val="2"/>
        <charset val="238"/>
      </rPr>
      <t>(6+9+10+11 +12+13)</t>
    </r>
  </si>
  <si>
    <t>Rozliczenia z tytułu poręczeń i gwarancji udzielonych przez Skarb Państwa lub jednostkę samorządu terytorialnego</t>
  </si>
  <si>
    <t>75212</t>
  </si>
  <si>
    <t>90019</t>
  </si>
  <si>
    <t>Wpływy i wydatki związane z gromadzeniem środków z opłat i kar za korzystanie ze środowiska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</si>
</sst>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33CC33"/>
        <b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/>
    <xf numFmtId="49" fontId="7" fillId="0" borderId="12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" fontId="7" fillId="4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49" fontId="7" fillId="5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3" borderId="12" xfId="0" applyFont="1" applyFill="1" applyBorder="1" applyAlignment="1">
      <alignment horizontal="justify" vertical="top" wrapText="1"/>
    </xf>
    <xf numFmtId="0" fontId="7" fillId="3" borderId="13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4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justify"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3CC33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Layout" topLeftCell="A67" zoomScaleNormal="100" workbookViewId="0">
      <selection activeCell="I23" sqref="I23"/>
    </sheetView>
  </sheetViews>
  <sheetFormatPr defaultRowHeight="14.25"/>
  <cols>
    <col min="1" max="1" width="3.5" customWidth="1"/>
    <col min="2" max="2" width="6.375" customWidth="1"/>
    <col min="3" max="3" width="6.75" customWidth="1"/>
    <col min="4" max="4" width="26.625" customWidth="1"/>
    <col min="5" max="5" width="12.875" customWidth="1"/>
    <col min="6" max="6" width="13.5" customWidth="1"/>
    <col min="7" max="7" width="11.75" customWidth="1"/>
    <col min="8" max="8" width="13.5" customWidth="1"/>
    <col min="9" max="9" width="13" customWidth="1"/>
    <col min="10" max="10" width="12.75" customWidth="1"/>
    <col min="11" max="12" width="9.125" bestFit="1" customWidth="1"/>
    <col min="13" max="13" width="12.125" customWidth="1"/>
    <col min="14" max="14" width="10.5" customWidth="1"/>
    <col min="15" max="15" width="12" customWidth="1"/>
    <col min="16" max="16" width="11.75" customWidth="1"/>
  </cols>
  <sheetData>
    <row r="1" spans="1:17">
      <c r="A1" s="61" t="s">
        <v>0</v>
      </c>
      <c r="B1" s="61" t="s">
        <v>1</v>
      </c>
      <c r="C1" s="38" t="s">
        <v>2</v>
      </c>
      <c r="D1" s="39"/>
      <c r="E1" s="63" t="s">
        <v>156</v>
      </c>
      <c r="F1" s="63" t="s">
        <v>3</v>
      </c>
      <c r="G1" s="63"/>
      <c r="H1" s="63"/>
      <c r="I1" s="63"/>
      <c r="J1" s="63"/>
      <c r="K1" s="63"/>
      <c r="L1" s="63"/>
      <c r="M1" s="63"/>
      <c r="N1" s="63"/>
      <c r="O1" s="63"/>
      <c r="P1" s="2"/>
    </row>
    <row r="2" spans="1:17" ht="14.25" customHeight="1">
      <c r="A2" s="62"/>
      <c r="B2" s="62"/>
      <c r="C2" s="40"/>
      <c r="D2" s="41"/>
      <c r="E2" s="63"/>
      <c r="F2" s="64" t="s">
        <v>157</v>
      </c>
      <c r="G2" s="63" t="s">
        <v>3</v>
      </c>
      <c r="H2" s="63"/>
      <c r="I2" s="63"/>
      <c r="J2" s="63"/>
      <c r="K2" s="63"/>
      <c r="L2" s="63"/>
      <c r="M2" s="63"/>
      <c r="N2" s="63"/>
      <c r="O2" s="64" t="s">
        <v>4</v>
      </c>
      <c r="P2" s="3" t="s">
        <v>13</v>
      </c>
      <c r="Q2" s="1"/>
    </row>
    <row r="3" spans="1:17" ht="14.25" customHeight="1">
      <c r="A3" s="62"/>
      <c r="B3" s="62"/>
      <c r="C3" s="40"/>
      <c r="D3" s="41"/>
      <c r="E3" s="63"/>
      <c r="F3" s="65"/>
      <c r="G3" s="67" t="s">
        <v>11</v>
      </c>
      <c r="H3" s="70" t="s">
        <v>3</v>
      </c>
      <c r="I3" s="71"/>
      <c r="J3" s="72" t="s">
        <v>5</v>
      </c>
      <c r="K3" s="72" t="s">
        <v>6</v>
      </c>
      <c r="L3" s="72" t="s">
        <v>7</v>
      </c>
      <c r="M3" s="72" t="s">
        <v>8</v>
      </c>
      <c r="N3" s="72" t="s">
        <v>12</v>
      </c>
      <c r="O3" s="65"/>
      <c r="P3" s="72" t="s">
        <v>14</v>
      </c>
    </row>
    <row r="4" spans="1:17" ht="14.25" customHeight="1">
      <c r="A4" s="62"/>
      <c r="B4" s="62"/>
      <c r="C4" s="40"/>
      <c r="D4" s="41"/>
      <c r="E4" s="63"/>
      <c r="F4" s="65"/>
      <c r="G4" s="68"/>
      <c r="H4" s="76" t="s">
        <v>9</v>
      </c>
      <c r="I4" s="76" t="s">
        <v>10</v>
      </c>
      <c r="J4" s="73"/>
      <c r="K4" s="73"/>
      <c r="L4" s="73"/>
      <c r="M4" s="73"/>
      <c r="N4" s="73"/>
      <c r="O4" s="65"/>
      <c r="P4" s="73"/>
    </row>
    <row r="5" spans="1:17" ht="73.5" customHeight="1">
      <c r="A5" s="62"/>
      <c r="B5" s="62"/>
      <c r="C5" s="42"/>
      <c r="D5" s="43"/>
      <c r="E5" s="63"/>
      <c r="F5" s="66"/>
      <c r="G5" s="69"/>
      <c r="H5" s="77"/>
      <c r="I5" s="77"/>
      <c r="J5" s="74"/>
      <c r="K5" s="74"/>
      <c r="L5" s="74"/>
      <c r="M5" s="74"/>
      <c r="N5" s="74"/>
      <c r="O5" s="66"/>
      <c r="P5" s="74"/>
    </row>
    <row r="6" spans="1:17" ht="13.5" customHeight="1">
      <c r="A6" s="4">
        <v>1</v>
      </c>
      <c r="B6" s="4">
        <v>2</v>
      </c>
      <c r="C6" s="36">
        <v>3</v>
      </c>
      <c r="D6" s="37"/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5">
        <v>15</v>
      </c>
    </row>
    <row r="7" spans="1:17" ht="14.25" customHeight="1">
      <c r="A7" s="6" t="s">
        <v>15</v>
      </c>
      <c r="B7" s="6"/>
      <c r="C7" s="78" t="s">
        <v>16</v>
      </c>
      <c r="D7" s="79"/>
      <c r="E7" s="7">
        <f t="shared" ref="E7" si="0">SUM(E8:E9)</f>
        <v>20160</v>
      </c>
      <c r="F7" s="8">
        <f t="shared" ref="F7:P7" si="1">SUM(F8:F9)</f>
        <v>160</v>
      </c>
      <c r="G7" s="9">
        <f t="shared" si="1"/>
        <v>160</v>
      </c>
      <c r="H7" s="9">
        <f t="shared" si="1"/>
        <v>0</v>
      </c>
      <c r="I7" s="9">
        <f t="shared" si="1"/>
        <v>160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20000</v>
      </c>
      <c r="P7" s="9">
        <f t="shared" si="1"/>
        <v>0</v>
      </c>
    </row>
    <row r="8" spans="1:17" ht="14.25" customHeight="1">
      <c r="A8" s="10"/>
      <c r="B8" s="10" t="s">
        <v>17</v>
      </c>
      <c r="C8" s="80" t="s">
        <v>18</v>
      </c>
      <c r="D8" s="80"/>
      <c r="E8" s="29">
        <f>SUM(O8,F8)</f>
        <v>20000</v>
      </c>
      <c r="F8" s="30">
        <f>SUM(G8,J8,K8,L8,M8,N8)</f>
        <v>0</v>
      </c>
      <c r="G8" s="18">
        <f>SUM(H8:I8)</f>
        <v>0</v>
      </c>
      <c r="H8" s="18">
        <v>0</v>
      </c>
      <c r="I8" s="18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20000</v>
      </c>
      <c r="P8" s="13">
        <v>0</v>
      </c>
    </row>
    <row r="9" spans="1:17" ht="15" customHeight="1">
      <c r="A9" s="31"/>
      <c r="B9" s="31" t="s">
        <v>19</v>
      </c>
      <c r="C9" s="81" t="s">
        <v>20</v>
      </c>
      <c r="D9" s="82"/>
      <c r="E9" s="29">
        <f>SUM(O9,F9)</f>
        <v>160</v>
      </c>
      <c r="F9" s="30">
        <f>SUM(G9,J9,K9,L9,M9,N9)</f>
        <v>160</v>
      </c>
      <c r="G9" s="18">
        <f>SUM(H9:I9)</f>
        <v>160</v>
      </c>
      <c r="H9" s="18">
        <v>0</v>
      </c>
      <c r="I9" s="18">
        <v>160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7">
      <c r="A10" s="14" t="s">
        <v>21</v>
      </c>
      <c r="B10" s="14"/>
      <c r="C10" s="44" t="s">
        <v>22</v>
      </c>
      <c r="D10" s="45"/>
      <c r="E10" s="15">
        <f>SUM(E11)</f>
        <v>5000</v>
      </c>
      <c r="F10" s="15">
        <f t="shared" ref="F10:P10" si="2">SUM(F11)</f>
        <v>5000</v>
      </c>
      <c r="G10" s="15">
        <f t="shared" si="2"/>
        <v>5000</v>
      </c>
      <c r="H10" s="15">
        <f t="shared" si="2"/>
        <v>0</v>
      </c>
      <c r="I10" s="15">
        <f t="shared" si="2"/>
        <v>5000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0</v>
      </c>
    </row>
    <row r="11" spans="1:17" ht="13.5" customHeight="1">
      <c r="A11" s="16"/>
      <c r="B11" s="16" t="s">
        <v>23</v>
      </c>
      <c r="C11" s="57" t="s">
        <v>24</v>
      </c>
      <c r="D11" s="58"/>
      <c r="E11" s="11">
        <f>SUM(O11,F11)</f>
        <v>5000</v>
      </c>
      <c r="F11" s="12">
        <f>SUM(G11,J11,K11,L11,M11,N11)</f>
        <v>5000</v>
      </c>
      <c r="G11" s="13">
        <f>SUM(H11:I11)</f>
        <v>5000</v>
      </c>
      <c r="H11" s="13">
        <v>0</v>
      </c>
      <c r="I11" s="13">
        <v>5000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spans="1:17">
      <c r="A12" s="14" t="s">
        <v>25</v>
      </c>
      <c r="B12" s="14"/>
      <c r="C12" s="44" t="s">
        <v>26</v>
      </c>
      <c r="D12" s="45"/>
      <c r="E12" s="15">
        <f t="shared" ref="E12:P12" si="3">SUM(E13)</f>
        <v>5000</v>
      </c>
      <c r="F12" s="15">
        <f t="shared" si="3"/>
        <v>5000</v>
      </c>
      <c r="G12" s="15">
        <f t="shared" si="3"/>
        <v>5000</v>
      </c>
      <c r="H12" s="15">
        <f t="shared" si="3"/>
        <v>0</v>
      </c>
      <c r="I12" s="15">
        <f t="shared" si="3"/>
        <v>5000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</row>
    <row r="13" spans="1:17" ht="13.5" customHeight="1">
      <c r="A13" s="16"/>
      <c r="B13" s="16" t="s">
        <v>27</v>
      </c>
      <c r="C13" s="57" t="s">
        <v>28</v>
      </c>
      <c r="D13" s="58"/>
      <c r="E13" s="11">
        <f>SUM(O13,F13)</f>
        <v>5000</v>
      </c>
      <c r="F13" s="12">
        <f>SUM(G13,J13,K13,L13,M13,N13)</f>
        <v>5000</v>
      </c>
      <c r="G13" s="13">
        <f>SUM(H13:I13)</f>
        <v>5000</v>
      </c>
      <c r="H13" s="13">
        <v>0</v>
      </c>
      <c r="I13" s="13">
        <v>5000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</row>
    <row r="14" spans="1:17" ht="14.25" customHeight="1">
      <c r="A14" s="14" t="s">
        <v>29</v>
      </c>
      <c r="B14" s="14"/>
      <c r="C14" s="44" t="s">
        <v>30</v>
      </c>
      <c r="D14" s="45"/>
      <c r="E14" s="15">
        <f>SUM(E15)</f>
        <v>3023700</v>
      </c>
      <c r="F14" s="15">
        <f>SUM(F15)</f>
        <v>250000</v>
      </c>
      <c r="G14" s="17">
        <f t="shared" ref="G14:P14" si="4">SUM(G15)</f>
        <v>250000</v>
      </c>
      <c r="H14" s="17">
        <f t="shared" si="4"/>
        <v>21500</v>
      </c>
      <c r="I14" s="17">
        <f t="shared" si="4"/>
        <v>228500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2773700</v>
      </c>
      <c r="P14" s="17">
        <f t="shared" si="4"/>
        <v>1803700</v>
      </c>
    </row>
    <row r="15" spans="1:17" ht="14.25" customHeight="1">
      <c r="A15" s="16"/>
      <c r="B15" s="16" t="s">
        <v>31</v>
      </c>
      <c r="C15" s="57" t="s">
        <v>32</v>
      </c>
      <c r="D15" s="58"/>
      <c r="E15" s="11">
        <f>SUM(O15,F15)</f>
        <v>3023700</v>
      </c>
      <c r="F15" s="12">
        <f>SUM(G15,J15,K15,L15,M15,N15)</f>
        <v>250000</v>
      </c>
      <c r="G15" s="13">
        <f>SUM(H15:I15)</f>
        <v>250000</v>
      </c>
      <c r="H15" s="18">
        <v>21500</v>
      </c>
      <c r="I15" s="18">
        <v>228500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2773700</v>
      </c>
      <c r="P15" s="18">
        <v>1803700</v>
      </c>
    </row>
    <row r="16" spans="1:17">
      <c r="A16" s="14" t="s">
        <v>33</v>
      </c>
      <c r="B16" s="14"/>
      <c r="C16" s="44" t="s">
        <v>34</v>
      </c>
      <c r="D16" s="45"/>
      <c r="E16" s="15">
        <f>SUM(E17)</f>
        <v>2844000</v>
      </c>
      <c r="F16" s="15">
        <f>SUM(F17)</f>
        <v>20000</v>
      </c>
      <c r="G16" s="15">
        <f t="shared" ref="G16:P16" si="5">SUM(G17)</f>
        <v>20000</v>
      </c>
      <c r="H16" s="15">
        <f t="shared" si="5"/>
        <v>0</v>
      </c>
      <c r="I16" s="15">
        <f t="shared" si="5"/>
        <v>20000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 t="shared" si="5"/>
        <v>0</v>
      </c>
      <c r="N16" s="15">
        <f t="shared" si="5"/>
        <v>0</v>
      </c>
      <c r="O16" s="15">
        <f t="shared" si="5"/>
        <v>2824000</v>
      </c>
      <c r="P16" s="15">
        <f t="shared" si="5"/>
        <v>2804000</v>
      </c>
    </row>
    <row r="17" spans="1:16" ht="25.5" customHeight="1">
      <c r="A17" s="16"/>
      <c r="B17" s="16" t="s">
        <v>35</v>
      </c>
      <c r="C17" s="57" t="s">
        <v>36</v>
      </c>
      <c r="D17" s="58"/>
      <c r="E17" s="11">
        <f>SUM(O17,F17)</f>
        <v>2844000</v>
      </c>
      <c r="F17" s="12">
        <f>SUM(G17,J17,K17,L17,M17,N17)</f>
        <v>20000</v>
      </c>
      <c r="G17" s="13">
        <f>SUM(H17:I17)</f>
        <v>20000</v>
      </c>
      <c r="H17" s="13">
        <v>0</v>
      </c>
      <c r="I17" s="13">
        <v>20000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2824000</v>
      </c>
      <c r="P17" s="13">
        <v>2804000</v>
      </c>
    </row>
    <row r="18" spans="1:16" ht="14.25" customHeight="1">
      <c r="A18" s="14" t="s">
        <v>37</v>
      </c>
      <c r="B18" s="14"/>
      <c r="C18" s="44" t="s">
        <v>38</v>
      </c>
      <c r="D18" s="45"/>
      <c r="E18" s="15">
        <f>SUM(E19,E20)</f>
        <v>1200000</v>
      </c>
      <c r="F18" s="15">
        <f t="shared" ref="F18:P18" si="6">SUM(F19:F20)</f>
        <v>900000</v>
      </c>
      <c r="G18" s="15">
        <f t="shared" si="6"/>
        <v>900000</v>
      </c>
      <c r="H18" s="15">
        <f t="shared" si="6"/>
        <v>2000</v>
      </c>
      <c r="I18" s="15">
        <f t="shared" si="6"/>
        <v>898000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300000</v>
      </c>
      <c r="P18" s="15">
        <f t="shared" si="6"/>
        <v>300000</v>
      </c>
    </row>
    <row r="19" spans="1:16" ht="13.5" customHeight="1">
      <c r="A19" s="16"/>
      <c r="B19" s="16" t="s">
        <v>39</v>
      </c>
      <c r="C19" s="57" t="s">
        <v>137</v>
      </c>
      <c r="D19" s="58"/>
      <c r="E19" s="11">
        <f>SUM(O19,F19)</f>
        <v>400000</v>
      </c>
      <c r="F19" s="12">
        <f>SUM(G19,J19,K19,L19,M19,N19)</f>
        <v>100000</v>
      </c>
      <c r="G19" s="13">
        <f>SUM(H19:I19)</f>
        <v>100000</v>
      </c>
      <c r="H19" s="18">
        <v>2000</v>
      </c>
      <c r="I19" s="18">
        <v>98000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300000</v>
      </c>
      <c r="P19" s="18">
        <v>300000</v>
      </c>
    </row>
    <row r="20" spans="1:16" ht="13.5" customHeight="1">
      <c r="A20" s="16"/>
      <c r="B20" s="16" t="s">
        <v>40</v>
      </c>
      <c r="C20" s="57" t="s">
        <v>28</v>
      </c>
      <c r="D20" s="58"/>
      <c r="E20" s="11">
        <f>SUM(O20,F20)</f>
        <v>800000</v>
      </c>
      <c r="F20" s="12">
        <f>SUM(G20,J20,K20,L20,M20,N20)</f>
        <v>800000</v>
      </c>
      <c r="G20" s="13">
        <f>SUM(H20:I20)</f>
        <v>800000</v>
      </c>
      <c r="H20" s="19">
        <v>0</v>
      </c>
      <c r="I20" s="19">
        <v>800000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>
      <c r="A21" s="14" t="s">
        <v>41</v>
      </c>
      <c r="B21" s="14"/>
      <c r="C21" s="44" t="s">
        <v>42</v>
      </c>
      <c r="D21" s="45"/>
      <c r="E21" s="15">
        <f t="shared" ref="E21:P21" si="7">SUM(E22:E23)</f>
        <v>185000</v>
      </c>
      <c r="F21" s="15">
        <f t="shared" si="7"/>
        <v>65000</v>
      </c>
      <c r="G21" s="15">
        <f t="shared" si="7"/>
        <v>65000</v>
      </c>
      <c r="H21" s="15">
        <f t="shared" si="7"/>
        <v>17650</v>
      </c>
      <c r="I21" s="15">
        <f t="shared" si="7"/>
        <v>47350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7"/>
        <v>0</v>
      </c>
      <c r="O21" s="15">
        <f t="shared" si="7"/>
        <v>120000</v>
      </c>
      <c r="P21" s="15">
        <f t="shared" si="7"/>
        <v>0</v>
      </c>
    </row>
    <row r="22" spans="1:16" ht="13.5" customHeight="1">
      <c r="A22" s="32"/>
      <c r="B22" s="32" t="s">
        <v>43</v>
      </c>
      <c r="C22" s="83" t="s">
        <v>44</v>
      </c>
      <c r="D22" s="84"/>
      <c r="E22" s="29">
        <f>SUM(O22,F22)</f>
        <v>115000</v>
      </c>
      <c r="F22" s="30">
        <f>SUM(G22,J22,K22,L22,M22,N22)</f>
        <v>30000</v>
      </c>
      <c r="G22" s="18">
        <f>SUM(H22:I22)</f>
        <v>30000</v>
      </c>
      <c r="H22" s="34">
        <v>0</v>
      </c>
      <c r="I22" s="34">
        <v>30000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85000</v>
      </c>
      <c r="P22" s="19">
        <v>0</v>
      </c>
    </row>
    <row r="23" spans="1:16" ht="12" customHeight="1">
      <c r="A23" s="32"/>
      <c r="B23" s="32" t="s">
        <v>45</v>
      </c>
      <c r="C23" s="83" t="s">
        <v>46</v>
      </c>
      <c r="D23" s="84"/>
      <c r="E23" s="29">
        <f>SUM(O23,F23)</f>
        <v>70000</v>
      </c>
      <c r="F23" s="30">
        <f>SUM(G23,J23,K23,L23,M23,N23)</f>
        <v>35000</v>
      </c>
      <c r="G23" s="18">
        <f>SUM(H23:I23)</f>
        <v>35000</v>
      </c>
      <c r="H23" s="34">
        <v>17650</v>
      </c>
      <c r="I23" s="34">
        <v>17350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35000</v>
      </c>
      <c r="P23" s="19">
        <v>0</v>
      </c>
    </row>
    <row r="24" spans="1:16">
      <c r="A24" s="14" t="s">
        <v>47</v>
      </c>
      <c r="B24" s="14"/>
      <c r="C24" s="44" t="s">
        <v>48</v>
      </c>
      <c r="D24" s="45"/>
      <c r="E24" s="15">
        <f>SUM(E25:E29)</f>
        <v>2434308</v>
      </c>
      <c r="F24" s="15">
        <f t="shared" ref="F24:P24" si="8">SUM(F25:F29)</f>
        <v>2417308</v>
      </c>
      <c r="G24" s="15">
        <f t="shared" si="8"/>
        <v>2357308</v>
      </c>
      <c r="H24" s="15">
        <f t="shared" si="8"/>
        <v>1864000</v>
      </c>
      <c r="I24" s="15">
        <f t="shared" si="8"/>
        <v>493308</v>
      </c>
      <c r="J24" s="15">
        <f t="shared" si="8"/>
        <v>0</v>
      </c>
      <c r="K24" s="15">
        <f t="shared" si="8"/>
        <v>60000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17000</v>
      </c>
      <c r="P24" s="15">
        <f t="shared" si="8"/>
        <v>0</v>
      </c>
    </row>
    <row r="25" spans="1:16" ht="13.5" customHeight="1">
      <c r="A25" s="16"/>
      <c r="B25" s="16" t="s">
        <v>49</v>
      </c>
      <c r="C25" s="57" t="s">
        <v>50</v>
      </c>
      <c r="D25" s="58"/>
      <c r="E25" s="11">
        <f>SUM(O25,F25)</f>
        <v>59308</v>
      </c>
      <c r="F25" s="12">
        <f>SUM(G25,J25,K25,L25,M25,N25)</f>
        <v>59308</v>
      </c>
      <c r="G25" s="13">
        <f>SUM(H25:I25)</f>
        <v>59308</v>
      </c>
      <c r="H25" s="19">
        <v>47000</v>
      </c>
      <c r="I25" s="19">
        <v>12308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>
      <c r="A26" s="16"/>
      <c r="B26" s="16" t="s">
        <v>51</v>
      </c>
      <c r="C26" s="57" t="s">
        <v>52</v>
      </c>
      <c r="D26" s="58"/>
      <c r="E26" s="11">
        <f t="shared" ref="E26:E81" si="9">SUM(O26,F26)</f>
        <v>80000</v>
      </c>
      <c r="F26" s="12">
        <f t="shared" ref="F26:F81" si="10">SUM(G26,J26,K26,L26,M26,N26)</f>
        <v>80000</v>
      </c>
      <c r="G26" s="13">
        <f t="shared" ref="G26:G81" si="11">SUM(H26:I26)</f>
        <v>20000</v>
      </c>
      <c r="H26" s="19">
        <v>0</v>
      </c>
      <c r="I26" s="19">
        <v>20000</v>
      </c>
      <c r="J26" s="19">
        <v>0</v>
      </c>
      <c r="K26" s="19">
        <v>60000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ht="13.5" customHeight="1">
      <c r="A27" s="16"/>
      <c r="B27" s="16" t="s">
        <v>53</v>
      </c>
      <c r="C27" s="57" t="s">
        <v>54</v>
      </c>
      <c r="D27" s="58"/>
      <c r="E27" s="22">
        <f t="shared" si="9"/>
        <v>2217000</v>
      </c>
      <c r="F27" s="12">
        <f t="shared" si="10"/>
        <v>2200000</v>
      </c>
      <c r="G27" s="13">
        <f t="shared" si="11"/>
        <v>2200000</v>
      </c>
      <c r="H27" s="19">
        <v>1817000</v>
      </c>
      <c r="I27" s="19">
        <v>383000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17000</v>
      </c>
      <c r="P27" s="19">
        <v>0</v>
      </c>
    </row>
    <row r="28" spans="1:16" ht="13.5" customHeight="1">
      <c r="A28" s="16"/>
      <c r="B28" s="16" t="s">
        <v>55</v>
      </c>
      <c r="C28" s="57" t="s">
        <v>56</v>
      </c>
      <c r="D28" s="58"/>
      <c r="E28" s="22">
        <f t="shared" si="9"/>
        <v>60000</v>
      </c>
      <c r="F28" s="22">
        <f t="shared" si="10"/>
        <v>60000</v>
      </c>
      <c r="G28" s="23">
        <f t="shared" si="11"/>
        <v>60000</v>
      </c>
      <c r="H28" s="19">
        <v>0</v>
      </c>
      <c r="I28" s="19">
        <v>60000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13.5" customHeight="1">
      <c r="A29" s="16"/>
      <c r="B29" s="16" t="s">
        <v>57</v>
      </c>
      <c r="C29" s="57" t="s">
        <v>28</v>
      </c>
      <c r="D29" s="58"/>
      <c r="E29" s="11">
        <f t="shared" si="9"/>
        <v>18000</v>
      </c>
      <c r="F29" s="12">
        <f t="shared" si="10"/>
        <v>18000</v>
      </c>
      <c r="G29" s="13">
        <f t="shared" si="11"/>
        <v>18000</v>
      </c>
      <c r="H29" s="19">
        <v>0</v>
      </c>
      <c r="I29" s="19">
        <v>18000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36.75" customHeight="1">
      <c r="A30" s="14" t="s">
        <v>149</v>
      </c>
      <c r="B30" s="14"/>
      <c r="C30" s="44" t="s">
        <v>150</v>
      </c>
      <c r="D30" s="45"/>
      <c r="E30" s="21">
        <f>SUM(E31)</f>
        <v>861</v>
      </c>
      <c r="F30" s="21">
        <f t="shared" ref="F30:P30" si="12">SUM(F31)</f>
        <v>861</v>
      </c>
      <c r="G30" s="21">
        <f t="shared" si="12"/>
        <v>861</v>
      </c>
      <c r="H30" s="21">
        <f t="shared" si="12"/>
        <v>0</v>
      </c>
      <c r="I30" s="21">
        <f t="shared" si="12"/>
        <v>861</v>
      </c>
      <c r="J30" s="21">
        <f t="shared" si="12"/>
        <v>0</v>
      </c>
      <c r="K30" s="21">
        <f t="shared" si="12"/>
        <v>0</v>
      </c>
      <c r="L30" s="21">
        <f t="shared" si="12"/>
        <v>0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21">
        <f t="shared" si="12"/>
        <v>0</v>
      </c>
    </row>
    <row r="31" spans="1:16" ht="24" customHeight="1">
      <c r="A31" s="16"/>
      <c r="B31" s="16" t="s">
        <v>152</v>
      </c>
      <c r="C31" s="58" t="s">
        <v>151</v>
      </c>
      <c r="D31" s="60"/>
      <c r="E31" s="22">
        <f t="shared" si="9"/>
        <v>861</v>
      </c>
      <c r="F31" s="22">
        <f t="shared" si="10"/>
        <v>861</v>
      </c>
      <c r="G31" s="23">
        <f t="shared" si="11"/>
        <v>861</v>
      </c>
      <c r="H31" s="19">
        <v>0</v>
      </c>
      <c r="I31" s="19">
        <v>861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>
      <c r="A32" s="14" t="s">
        <v>153</v>
      </c>
      <c r="B32" s="14"/>
      <c r="C32" s="44" t="s">
        <v>154</v>
      </c>
      <c r="D32" s="45"/>
      <c r="E32" s="24">
        <f>SUM(E33)</f>
        <v>200</v>
      </c>
      <c r="F32" s="24">
        <f t="shared" ref="F32:P32" si="13">SUM(F33)</f>
        <v>200</v>
      </c>
      <c r="G32" s="24">
        <f t="shared" si="13"/>
        <v>200</v>
      </c>
      <c r="H32" s="24">
        <f t="shared" si="13"/>
        <v>0</v>
      </c>
      <c r="I32" s="24">
        <f t="shared" si="13"/>
        <v>200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</row>
    <row r="33" spans="1:16">
      <c r="A33" s="16"/>
      <c r="B33" s="16" t="s">
        <v>159</v>
      </c>
      <c r="C33" s="58" t="s">
        <v>155</v>
      </c>
      <c r="D33" s="60"/>
      <c r="E33" s="22">
        <f t="shared" si="9"/>
        <v>200</v>
      </c>
      <c r="F33" s="22">
        <f t="shared" si="10"/>
        <v>200</v>
      </c>
      <c r="G33" s="23">
        <f t="shared" si="11"/>
        <v>200</v>
      </c>
      <c r="H33" s="19">
        <v>0</v>
      </c>
      <c r="I33" s="19">
        <v>200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1:16" ht="24" customHeight="1">
      <c r="A34" s="14" t="s">
        <v>58</v>
      </c>
      <c r="B34" s="14"/>
      <c r="C34" s="44" t="s">
        <v>138</v>
      </c>
      <c r="D34" s="45"/>
      <c r="E34" s="15">
        <f t="shared" ref="E34:P34" si="14">SUM(E35:E38)</f>
        <v>25000</v>
      </c>
      <c r="F34" s="15">
        <f t="shared" si="14"/>
        <v>25000</v>
      </c>
      <c r="G34" s="15">
        <f t="shared" si="14"/>
        <v>19000</v>
      </c>
      <c r="H34" s="15">
        <f t="shared" si="14"/>
        <v>0</v>
      </c>
      <c r="I34" s="15">
        <f t="shared" si="14"/>
        <v>19000</v>
      </c>
      <c r="J34" s="15">
        <f t="shared" si="14"/>
        <v>6000</v>
      </c>
      <c r="K34" s="15">
        <f t="shared" si="14"/>
        <v>0</v>
      </c>
      <c r="L34" s="15">
        <f t="shared" si="14"/>
        <v>0</v>
      </c>
      <c r="M34" s="15">
        <f t="shared" si="14"/>
        <v>0</v>
      </c>
      <c r="N34" s="15">
        <f t="shared" si="14"/>
        <v>0</v>
      </c>
      <c r="O34" s="15">
        <f t="shared" si="14"/>
        <v>0</v>
      </c>
      <c r="P34" s="15">
        <f t="shared" si="14"/>
        <v>0</v>
      </c>
    </row>
    <row r="35" spans="1:16" ht="13.5" customHeight="1">
      <c r="A35" s="20"/>
      <c r="B35" s="20" t="s">
        <v>59</v>
      </c>
      <c r="C35" s="46" t="s">
        <v>60</v>
      </c>
      <c r="D35" s="47"/>
      <c r="E35" s="11">
        <f t="shared" si="9"/>
        <v>8000</v>
      </c>
      <c r="F35" s="12">
        <f t="shared" si="10"/>
        <v>8000</v>
      </c>
      <c r="G35" s="13">
        <f t="shared" si="11"/>
        <v>8000</v>
      </c>
      <c r="H35" s="19">
        <v>0</v>
      </c>
      <c r="I35" s="19">
        <v>8000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16" ht="26.25" customHeight="1">
      <c r="A36" s="20"/>
      <c r="B36" s="20" t="s">
        <v>147</v>
      </c>
      <c r="C36" s="47" t="s">
        <v>148</v>
      </c>
      <c r="D36" s="59"/>
      <c r="E36" s="22">
        <f t="shared" si="9"/>
        <v>6000</v>
      </c>
      <c r="F36" s="22">
        <f t="shared" si="10"/>
        <v>6000</v>
      </c>
      <c r="G36" s="23">
        <f t="shared" si="11"/>
        <v>0</v>
      </c>
      <c r="H36" s="19">
        <v>0</v>
      </c>
      <c r="I36" s="19">
        <v>0</v>
      </c>
      <c r="J36" s="19">
        <v>6000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</row>
    <row r="37" spans="1:16" ht="13.5" customHeight="1">
      <c r="A37" s="20"/>
      <c r="B37" s="20" t="s">
        <v>61</v>
      </c>
      <c r="C37" s="46" t="s">
        <v>62</v>
      </c>
      <c r="D37" s="47"/>
      <c r="E37" s="11">
        <f t="shared" si="9"/>
        <v>1000</v>
      </c>
      <c r="F37" s="12">
        <f t="shared" si="10"/>
        <v>1000</v>
      </c>
      <c r="G37" s="13">
        <f t="shared" si="11"/>
        <v>1000</v>
      </c>
      <c r="H37" s="19">
        <v>0</v>
      </c>
      <c r="I37" s="19">
        <v>1000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1:16" ht="13.5" customHeight="1">
      <c r="A38" s="20"/>
      <c r="B38" s="20" t="s">
        <v>63</v>
      </c>
      <c r="C38" s="46" t="s">
        <v>28</v>
      </c>
      <c r="D38" s="47"/>
      <c r="E38" s="11">
        <f t="shared" si="9"/>
        <v>10000</v>
      </c>
      <c r="F38" s="12">
        <f t="shared" si="10"/>
        <v>10000</v>
      </c>
      <c r="G38" s="13">
        <f t="shared" si="11"/>
        <v>10000</v>
      </c>
      <c r="H38" s="19">
        <v>0</v>
      </c>
      <c r="I38" s="19">
        <v>10000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1:16" ht="64.5" customHeight="1">
      <c r="A39" s="14" t="s">
        <v>64</v>
      </c>
      <c r="B39" s="14"/>
      <c r="C39" s="44" t="s">
        <v>140</v>
      </c>
      <c r="D39" s="45"/>
      <c r="E39" s="15">
        <f t="shared" ref="E39:P39" si="15">SUM(E40)</f>
        <v>40000</v>
      </c>
      <c r="F39" s="15">
        <f t="shared" si="15"/>
        <v>40000</v>
      </c>
      <c r="G39" s="15">
        <f t="shared" si="15"/>
        <v>40000</v>
      </c>
      <c r="H39" s="15">
        <f t="shared" si="15"/>
        <v>15500</v>
      </c>
      <c r="I39" s="15">
        <f t="shared" si="15"/>
        <v>24500</v>
      </c>
      <c r="J39" s="15">
        <f t="shared" si="15"/>
        <v>0</v>
      </c>
      <c r="K39" s="15">
        <f t="shared" si="15"/>
        <v>0</v>
      </c>
      <c r="L39" s="15">
        <f t="shared" si="15"/>
        <v>0</v>
      </c>
      <c r="M39" s="15">
        <f t="shared" si="15"/>
        <v>0</v>
      </c>
      <c r="N39" s="15">
        <f t="shared" si="15"/>
        <v>0</v>
      </c>
      <c r="O39" s="15">
        <f t="shared" si="15"/>
        <v>0</v>
      </c>
      <c r="P39" s="15">
        <f t="shared" si="15"/>
        <v>0</v>
      </c>
    </row>
    <row r="40" spans="1:16" ht="28.5" customHeight="1">
      <c r="A40" s="20"/>
      <c r="B40" s="20" t="s">
        <v>65</v>
      </c>
      <c r="C40" s="55" t="s">
        <v>139</v>
      </c>
      <c r="D40" s="56"/>
      <c r="E40" s="22">
        <f t="shared" si="9"/>
        <v>40000</v>
      </c>
      <c r="F40" s="22">
        <f t="shared" si="10"/>
        <v>40000</v>
      </c>
      <c r="G40" s="23">
        <f t="shared" si="11"/>
        <v>40000</v>
      </c>
      <c r="H40" s="19">
        <v>15500</v>
      </c>
      <c r="I40" s="19">
        <v>24500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</row>
    <row r="41" spans="1:16">
      <c r="A41" s="14" t="s">
        <v>66</v>
      </c>
      <c r="B41" s="14"/>
      <c r="C41" s="44" t="s">
        <v>67</v>
      </c>
      <c r="D41" s="45"/>
      <c r="E41" s="15">
        <f>SUM(E42:E43)</f>
        <v>1004514</v>
      </c>
      <c r="F41" s="15">
        <f>SUM(F42:F43)</f>
        <v>1004514</v>
      </c>
      <c r="G41" s="15">
        <f t="shared" ref="G41:P41" si="16">SUM(G42:G43)</f>
        <v>0</v>
      </c>
      <c r="H41" s="15">
        <f t="shared" si="16"/>
        <v>0</v>
      </c>
      <c r="I41" s="15">
        <f t="shared" si="16"/>
        <v>0</v>
      </c>
      <c r="J41" s="15">
        <f t="shared" si="16"/>
        <v>0</v>
      </c>
      <c r="K41" s="15">
        <f t="shared" si="16"/>
        <v>0</v>
      </c>
      <c r="L41" s="15">
        <f t="shared" si="16"/>
        <v>0</v>
      </c>
      <c r="M41" s="15">
        <f t="shared" si="16"/>
        <v>316000</v>
      </c>
      <c r="N41" s="15">
        <f t="shared" si="16"/>
        <v>688514</v>
      </c>
      <c r="O41" s="15">
        <f t="shared" si="16"/>
        <v>0</v>
      </c>
      <c r="P41" s="15">
        <f t="shared" si="16"/>
        <v>0</v>
      </c>
    </row>
    <row r="42" spans="1:16" ht="28.5" customHeight="1">
      <c r="A42" s="20"/>
      <c r="B42" s="20" t="s">
        <v>68</v>
      </c>
      <c r="C42" s="55" t="s">
        <v>69</v>
      </c>
      <c r="D42" s="56"/>
      <c r="E42" s="11">
        <f t="shared" si="9"/>
        <v>316000</v>
      </c>
      <c r="F42" s="11">
        <f t="shared" si="10"/>
        <v>316000</v>
      </c>
      <c r="G42" s="25">
        <f t="shared" si="11"/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316000</v>
      </c>
      <c r="N42" s="26">
        <v>0</v>
      </c>
      <c r="O42" s="26">
        <v>0</v>
      </c>
      <c r="P42" s="26">
        <v>0</v>
      </c>
    </row>
    <row r="43" spans="1:16" ht="38.25" customHeight="1">
      <c r="A43" s="20"/>
      <c r="B43" s="20" t="s">
        <v>70</v>
      </c>
      <c r="C43" s="55" t="s">
        <v>158</v>
      </c>
      <c r="D43" s="56"/>
      <c r="E43" s="11">
        <f t="shared" si="9"/>
        <v>688514</v>
      </c>
      <c r="F43" s="11">
        <f t="shared" si="10"/>
        <v>688514</v>
      </c>
      <c r="G43" s="25">
        <f t="shared" si="11"/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688514</v>
      </c>
      <c r="O43" s="26">
        <v>0</v>
      </c>
      <c r="P43" s="26">
        <v>0</v>
      </c>
    </row>
    <row r="44" spans="1:16">
      <c r="A44" s="14" t="s">
        <v>71</v>
      </c>
      <c r="B44" s="14"/>
      <c r="C44" s="44" t="s">
        <v>72</v>
      </c>
      <c r="D44" s="45"/>
      <c r="E44" s="15">
        <f t="shared" ref="E44:P44" si="17">SUM(E45)</f>
        <v>50000</v>
      </c>
      <c r="F44" s="15">
        <f t="shared" si="17"/>
        <v>50000</v>
      </c>
      <c r="G44" s="15">
        <f t="shared" si="17"/>
        <v>50000</v>
      </c>
      <c r="H44" s="15">
        <f t="shared" si="17"/>
        <v>0</v>
      </c>
      <c r="I44" s="15">
        <f t="shared" si="17"/>
        <v>50000</v>
      </c>
      <c r="J44" s="15">
        <f t="shared" si="17"/>
        <v>0</v>
      </c>
      <c r="K44" s="15">
        <f t="shared" si="17"/>
        <v>0</v>
      </c>
      <c r="L44" s="15">
        <f t="shared" si="17"/>
        <v>0</v>
      </c>
      <c r="M44" s="15">
        <f t="shared" si="17"/>
        <v>0</v>
      </c>
      <c r="N44" s="15">
        <f t="shared" si="17"/>
        <v>0</v>
      </c>
      <c r="O44" s="15">
        <f t="shared" si="17"/>
        <v>0</v>
      </c>
      <c r="P44" s="15">
        <f t="shared" si="17"/>
        <v>0</v>
      </c>
    </row>
    <row r="45" spans="1:16" ht="12.75" customHeight="1">
      <c r="A45" s="20"/>
      <c r="B45" s="32" t="s">
        <v>73</v>
      </c>
      <c r="C45" s="48" t="s">
        <v>74</v>
      </c>
      <c r="D45" s="49"/>
      <c r="E45" s="29">
        <f t="shared" si="9"/>
        <v>50000</v>
      </c>
      <c r="F45" s="29">
        <f t="shared" si="10"/>
        <v>50000</v>
      </c>
      <c r="G45" s="33">
        <f t="shared" si="11"/>
        <v>50000</v>
      </c>
      <c r="H45" s="34">
        <v>0</v>
      </c>
      <c r="I45" s="34">
        <v>50000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ht="18.75" customHeight="1">
      <c r="A46" s="14" t="s">
        <v>75</v>
      </c>
      <c r="B46" s="14"/>
      <c r="C46" s="44" t="s">
        <v>76</v>
      </c>
      <c r="D46" s="45"/>
      <c r="E46" s="15">
        <f t="shared" ref="E46:P46" si="18">SUM(E47:E53)</f>
        <v>2886000</v>
      </c>
      <c r="F46" s="15">
        <f t="shared" si="18"/>
        <v>2886000</v>
      </c>
      <c r="G46" s="15">
        <f t="shared" si="18"/>
        <v>2566000</v>
      </c>
      <c r="H46" s="15">
        <f t="shared" si="18"/>
        <v>1927150</v>
      </c>
      <c r="I46" s="15">
        <f t="shared" si="18"/>
        <v>638850</v>
      </c>
      <c r="J46" s="15">
        <f t="shared" si="18"/>
        <v>320000</v>
      </c>
      <c r="K46" s="15">
        <f t="shared" si="18"/>
        <v>0</v>
      </c>
      <c r="L46" s="15">
        <f t="shared" si="18"/>
        <v>0</v>
      </c>
      <c r="M46" s="15">
        <f t="shared" si="18"/>
        <v>0</v>
      </c>
      <c r="N46" s="15">
        <f t="shared" si="18"/>
        <v>0</v>
      </c>
      <c r="O46" s="15">
        <f t="shared" si="18"/>
        <v>0</v>
      </c>
      <c r="P46" s="15">
        <f t="shared" si="18"/>
        <v>0</v>
      </c>
    </row>
    <row r="47" spans="1:16" ht="15.75" customHeight="1">
      <c r="A47" s="20"/>
      <c r="B47" s="20" t="s">
        <v>77</v>
      </c>
      <c r="C47" s="46" t="s">
        <v>78</v>
      </c>
      <c r="D47" s="47"/>
      <c r="E47" s="11">
        <f t="shared" si="9"/>
        <v>1238850</v>
      </c>
      <c r="F47" s="11">
        <f t="shared" si="10"/>
        <v>1238850</v>
      </c>
      <c r="G47" s="25">
        <f t="shared" si="11"/>
        <v>1238850</v>
      </c>
      <c r="H47" s="19">
        <v>920000</v>
      </c>
      <c r="I47" s="19">
        <v>318850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1:16" ht="24.75" customHeight="1">
      <c r="A48" s="20"/>
      <c r="B48" s="20" t="s">
        <v>79</v>
      </c>
      <c r="C48" s="54" t="s">
        <v>141</v>
      </c>
      <c r="D48" s="55"/>
      <c r="E48" s="11">
        <f t="shared" si="9"/>
        <v>54150</v>
      </c>
      <c r="F48" s="11">
        <f t="shared" si="10"/>
        <v>54150</v>
      </c>
      <c r="G48" s="25">
        <f t="shared" si="11"/>
        <v>54150</v>
      </c>
      <c r="H48" s="26">
        <v>54150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</row>
    <row r="49" spans="1:16" ht="13.5" customHeight="1">
      <c r="A49" s="20"/>
      <c r="B49" s="20" t="s">
        <v>80</v>
      </c>
      <c r="C49" s="46" t="s">
        <v>81</v>
      </c>
      <c r="D49" s="47"/>
      <c r="E49" s="11">
        <f t="shared" si="9"/>
        <v>320000</v>
      </c>
      <c r="F49" s="11">
        <f t="shared" si="10"/>
        <v>320000</v>
      </c>
      <c r="G49" s="25">
        <f t="shared" si="11"/>
        <v>0</v>
      </c>
      <c r="H49" s="19">
        <v>0</v>
      </c>
      <c r="I49" s="19">
        <v>0</v>
      </c>
      <c r="J49" s="19">
        <v>320000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</row>
    <row r="50" spans="1:16" ht="14.25" customHeight="1">
      <c r="A50" s="20"/>
      <c r="B50" s="20" t="s">
        <v>82</v>
      </c>
      <c r="C50" s="46" t="s">
        <v>83</v>
      </c>
      <c r="D50" s="47"/>
      <c r="E50" s="11">
        <f t="shared" si="9"/>
        <v>1140000</v>
      </c>
      <c r="F50" s="11">
        <f t="shared" si="10"/>
        <v>1140000</v>
      </c>
      <c r="G50" s="25">
        <f t="shared" si="11"/>
        <v>1140000</v>
      </c>
      <c r="H50" s="19">
        <v>953000</v>
      </c>
      <c r="I50" s="19">
        <v>187000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</row>
    <row r="51" spans="1:16" ht="16.5" customHeight="1">
      <c r="A51" s="20"/>
      <c r="B51" s="20" t="s">
        <v>84</v>
      </c>
      <c r="C51" s="46" t="s">
        <v>85</v>
      </c>
      <c r="D51" s="47"/>
      <c r="E51" s="11">
        <f t="shared" si="9"/>
        <v>92000</v>
      </c>
      <c r="F51" s="11">
        <f t="shared" si="10"/>
        <v>92000</v>
      </c>
      <c r="G51" s="25">
        <f t="shared" si="11"/>
        <v>92000</v>
      </c>
      <c r="H51" s="19">
        <v>0</v>
      </c>
      <c r="I51" s="19">
        <v>92000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ht="13.5" customHeight="1">
      <c r="A52" s="16"/>
      <c r="B52" s="16" t="s">
        <v>86</v>
      </c>
      <c r="C52" s="52" t="s">
        <v>87</v>
      </c>
      <c r="D52" s="53"/>
      <c r="E52" s="11">
        <f t="shared" si="9"/>
        <v>14000</v>
      </c>
      <c r="F52" s="11">
        <f t="shared" si="10"/>
        <v>14000</v>
      </c>
      <c r="G52" s="25">
        <f t="shared" si="11"/>
        <v>14000</v>
      </c>
      <c r="H52" s="19">
        <v>0</v>
      </c>
      <c r="I52" s="19">
        <v>14000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</row>
    <row r="53" spans="1:16" ht="13.5" customHeight="1">
      <c r="A53" s="16"/>
      <c r="B53" s="16" t="s">
        <v>88</v>
      </c>
      <c r="C53" s="52" t="s">
        <v>28</v>
      </c>
      <c r="D53" s="53"/>
      <c r="E53" s="11">
        <f t="shared" si="9"/>
        <v>27000</v>
      </c>
      <c r="F53" s="11">
        <f t="shared" si="10"/>
        <v>27000</v>
      </c>
      <c r="G53" s="25">
        <f t="shared" si="11"/>
        <v>27000</v>
      </c>
      <c r="H53" s="19">
        <v>0</v>
      </c>
      <c r="I53" s="19">
        <v>27000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1:16">
      <c r="A54" s="14" t="s">
        <v>89</v>
      </c>
      <c r="B54" s="14"/>
      <c r="C54" s="44" t="s">
        <v>90</v>
      </c>
      <c r="D54" s="45"/>
      <c r="E54" s="15">
        <f>SUM(A55:E57)</f>
        <v>73000</v>
      </c>
      <c r="F54" s="15">
        <f>SUM(F55:F57)</f>
        <v>73000</v>
      </c>
      <c r="G54" s="15">
        <f t="shared" ref="G54:P54" si="19">SUM(G55:G57)</f>
        <v>13000</v>
      </c>
      <c r="H54" s="15">
        <f t="shared" si="19"/>
        <v>8000</v>
      </c>
      <c r="I54" s="15">
        <f t="shared" si="19"/>
        <v>5000</v>
      </c>
      <c r="J54" s="15">
        <f t="shared" si="19"/>
        <v>60000</v>
      </c>
      <c r="K54" s="15">
        <f t="shared" si="19"/>
        <v>0</v>
      </c>
      <c r="L54" s="15">
        <f t="shared" si="19"/>
        <v>0</v>
      </c>
      <c r="M54" s="15">
        <f t="shared" si="19"/>
        <v>0</v>
      </c>
      <c r="N54" s="15">
        <f t="shared" si="19"/>
        <v>0</v>
      </c>
      <c r="O54" s="15">
        <f t="shared" si="19"/>
        <v>0</v>
      </c>
      <c r="P54" s="15">
        <f t="shared" si="19"/>
        <v>0</v>
      </c>
    </row>
    <row r="55" spans="1:16" ht="17.25" customHeight="1">
      <c r="A55" s="20"/>
      <c r="B55" s="20" t="s">
        <v>91</v>
      </c>
      <c r="C55" s="46" t="s">
        <v>92</v>
      </c>
      <c r="D55" s="47"/>
      <c r="E55" s="11">
        <f t="shared" si="9"/>
        <v>5000</v>
      </c>
      <c r="F55" s="11">
        <f t="shared" si="10"/>
        <v>5000</v>
      </c>
      <c r="G55" s="25">
        <f t="shared" si="11"/>
        <v>5000</v>
      </c>
      <c r="H55" s="19">
        <v>0</v>
      </c>
      <c r="I55" s="19">
        <v>5000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</row>
    <row r="56" spans="1:16" ht="14.25" customHeight="1">
      <c r="A56" s="20"/>
      <c r="B56" s="20" t="s">
        <v>93</v>
      </c>
      <c r="C56" s="46" t="s">
        <v>94</v>
      </c>
      <c r="D56" s="47"/>
      <c r="E56" s="11">
        <f t="shared" si="9"/>
        <v>30000</v>
      </c>
      <c r="F56" s="11">
        <f t="shared" si="10"/>
        <v>30000</v>
      </c>
      <c r="G56" s="25">
        <f t="shared" si="11"/>
        <v>0</v>
      </c>
      <c r="H56" s="19">
        <v>0</v>
      </c>
      <c r="I56" s="19">
        <v>0</v>
      </c>
      <c r="J56" s="19">
        <v>30000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</row>
    <row r="57" spans="1:16" ht="15.75" customHeight="1">
      <c r="A57" s="20"/>
      <c r="B57" s="20" t="s">
        <v>95</v>
      </c>
      <c r="C57" s="46" t="s">
        <v>96</v>
      </c>
      <c r="D57" s="47"/>
      <c r="E57" s="11">
        <f t="shared" si="9"/>
        <v>38000</v>
      </c>
      <c r="F57" s="11">
        <f t="shared" si="10"/>
        <v>38000</v>
      </c>
      <c r="G57" s="25">
        <f t="shared" si="11"/>
        <v>8000</v>
      </c>
      <c r="H57" s="19">
        <v>8000</v>
      </c>
      <c r="I57" s="19">
        <v>0</v>
      </c>
      <c r="J57" s="19">
        <v>30000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1:16">
      <c r="A58" s="14" t="s">
        <v>97</v>
      </c>
      <c r="B58" s="14"/>
      <c r="C58" s="44" t="s">
        <v>98</v>
      </c>
      <c r="D58" s="45"/>
      <c r="E58" s="15">
        <f>SUM(E59:E67)</f>
        <v>2252951</v>
      </c>
      <c r="F58" s="15">
        <f t="shared" ref="F58:P58" si="20">SUM(F59:F67)</f>
        <v>2202951</v>
      </c>
      <c r="G58" s="15">
        <f t="shared" si="20"/>
        <v>2202951</v>
      </c>
      <c r="H58" s="15">
        <f t="shared" si="20"/>
        <v>398700</v>
      </c>
      <c r="I58" s="15">
        <f t="shared" si="20"/>
        <v>1804251</v>
      </c>
      <c r="J58" s="15">
        <f t="shared" si="20"/>
        <v>0</v>
      </c>
      <c r="K58" s="15">
        <f t="shared" si="20"/>
        <v>0</v>
      </c>
      <c r="L58" s="15">
        <f t="shared" si="20"/>
        <v>0</v>
      </c>
      <c r="M58" s="15">
        <f t="shared" si="20"/>
        <v>0</v>
      </c>
      <c r="N58" s="15">
        <f t="shared" si="20"/>
        <v>0</v>
      </c>
      <c r="O58" s="15">
        <f t="shared" si="20"/>
        <v>50000</v>
      </c>
      <c r="P58" s="15">
        <f t="shared" si="20"/>
        <v>0</v>
      </c>
    </row>
    <row r="59" spans="1:16" ht="14.25" customHeight="1">
      <c r="A59" s="27"/>
      <c r="B59" s="20" t="s">
        <v>99</v>
      </c>
      <c r="C59" s="50" t="s">
        <v>100</v>
      </c>
      <c r="D59" s="51"/>
      <c r="E59" s="11">
        <f t="shared" si="9"/>
        <v>100000</v>
      </c>
      <c r="F59" s="11">
        <f t="shared" si="10"/>
        <v>100000</v>
      </c>
      <c r="G59" s="25">
        <f t="shared" si="11"/>
        <v>100000</v>
      </c>
      <c r="H59" s="19">
        <v>0</v>
      </c>
      <c r="I59" s="19">
        <v>100000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4.25" customHeight="1">
      <c r="A60" s="20"/>
      <c r="B60" s="20" t="s">
        <v>101</v>
      </c>
      <c r="C60" s="50" t="s">
        <v>142</v>
      </c>
      <c r="D60" s="51"/>
      <c r="E60" s="11">
        <f t="shared" si="9"/>
        <v>5000</v>
      </c>
      <c r="F60" s="11">
        <f t="shared" si="10"/>
        <v>5000</v>
      </c>
      <c r="G60" s="25">
        <f t="shared" si="11"/>
        <v>5000</v>
      </c>
      <c r="H60" s="19">
        <v>0</v>
      </c>
      <c r="I60" s="19">
        <v>5000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51.75" customHeight="1">
      <c r="A61" s="20"/>
      <c r="B61" s="20" t="s">
        <v>102</v>
      </c>
      <c r="C61" s="46" t="s">
        <v>103</v>
      </c>
      <c r="D61" s="47"/>
      <c r="E61" s="11">
        <f t="shared" si="9"/>
        <v>1105000</v>
      </c>
      <c r="F61" s="11">
        <f t="shared" si="10"/>
        <v>1105000</v>
      </c>
      <c r="G61" s="25">
        <f t="shared" si="11"/>
        <v>1105000</v>
      </c>
      <c r="H61" s="26">
        <v>53700</v>
      </c>
      <c r="I61" s="26">
        <v>1051300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</row>
    <row r="62" spans="1:16" ht="79.5" customHeight="1">
      <c r="A62" s="20"/>
      <c r="B62" s="20" t="s">
        <v>104</v>
      </c>
      <c r="C62" s="46" t="s">
        <v>143</v>
      </c>
      <c r="D62" s="47"/>
      <c r="E62" s="11">
        <f t="shared" si="9"/>
        <v>17800</v>
      </c>
      <c r="F62" s="11">
        <f t="shared" si="10"/>
        <v>17800</v>
      </c>
      <c r="G62" s="25">
        <f t="shared" si="11"/>
        <v>17800</v>
      </c>
      <c r="H62" s="26">
        <v>0</v>
      </c>
      <c r="I62" s="26">
        <v>17800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</row>
    <row r="63" spans="1:16" ht="26.25" customHeight="1">
      <c r="A63" s="20"/>
      <c r="B63" s="20" t="s">
        <v>105</v>
      </c>
      <c r="C63" s="46" t="s">
        <v>106</v>
      </c>
      <c r="D63" s="47"/>
      <c r="E63" s="11">
        <f t="shared" si="9"/>
        <v>170000</v>
      </c>
      <c r="F63" s="11">
        <f t="shared" si="10"/>
        <v>170000</v>
      </c>
      <c r="G63" s="25">
        <f t="shared" si="11"/>
        <v>170000</v>
      </c>
      <c r="H63" s="26">
        <v>0</v>
      </c>
      <c r="I63" s="26">
        <v>170000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</row>
    <row r="64" spans="1:16" ht="13.5" customHeight="1">
      <c r="A64" s="20"/>
      <c r="B64" s="20" t="s">
        <v>107</v>
      </c>
      <c r="C64" s="46" t="s">
        <v>108</v>
      </c>
      <c r="D64" s="47"/>
      <c r="E64" s="11">
        <f t="shared" si="9"/>
        <v>100000</v>
      </c>
      <c r="F64" s="11">
        <f t="shared" si="10"/>
        <v>100000</v>
      </c>
      <c r="G64" s="25">
        <f t="shared" si="11"/>
        <v>100000</v>
      </c>
      <c r="H64" s="19">
        <v>0</v>
      </c>
      <c r="I64" s="19">
        <v>100000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3.5" customHeight="1">
      <c r="A65" s="20"/>
      <c r="B65" s="20" t="s">
        <v>109</v>
      </c>
      <c r="C65" s="46" t="s">
        <v>110</v>
      </c>
      <c r="D65" s="47"/>
      <c r="E65" s="11">
        <f t="shared" si="9"/>
        <v>146000</v>
      </c>
      <c r="F65" s="11">
        <f t="shared" si="10"/>
        <v>146000</v>
      </c>
      <c r="G65" s="25">
        <f t="shared" si="11"/>
        <v>146000</v>
      </c>
      <c r="H65" s="19">
        <v>0</v>
      </c>
      <c r="I65" s="19">
        <v>146000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3.5" customHeight="1">
      <c r="A66" s="20"/>
      <c r="B66" s="20" t="s">
        <v>111</v>
      </c>
      <c r="C66" s="46" t="s">
        <v>112</v>
      </c>
      <c r="D66" s="47"/>
      <c r="E66" s="11">
        <f t="shared" si="9"/>
        <v>512400</v>
      </c>
      <c r="F66" s="11">
        <f t="shared" si="10"/>
        <v>462400</v>
      </c>
      <c r="G66" s="25">
        <f t="shared" si="11"/>
        <v>462400</v>
      </c>
      <c r="H66" s="19">
        <v>345000</v>
      </c>
      <c r="I66" s="19">
        <v>117400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50000</v>
      </c>
      <c r="P66" s="19">
        <v>0</v>
      </c>
    </row>
    <row r="67" spans="1:16" ht="12.75" customHeight="1">
      <c r="A67" s="20"/>
      <c r="B67" s="32" t="s">
        <v>113</v>
      </c>
      <c r="C67" s="48" t="s">
        <v>28</v>
      </c>
      <c r="D67" s="49"/>
      <c r="E67" s="29">
        <f t="shared" si="9"/>
        <v>96751</v>
      </c>
      <c r="F67" s="29">
        <f t="shared" si="10"/>
        <v>96751</v>
      </c>
      <c r="G67" s="33">
        <f t="shared" si="11"/>
        <v>96751</v>
      </c>
      <c r="H67" s="34">
        <v>0</v>
      </c>
      <c r="I67" s="34">
        <v>96751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>
      <c r="A68" s="14" t="s">
        <v>114</v>
      </c>
      <c r="B68" s="14"/>
      <c r="C68" s="44" t="s">
        <v>115</v>
      </c>
      <c r="D68" s="45"/>
      <c r="E68" s="15">
        <f>SUM(E69)</f>
        <v>50000</v>
      </c>
      <c r="F68" s="15">
        <f>SUM(F69)</f>
        <v>50000</v>
      </c>
      <c r="G68" s="15">
        <f t="shared" ref="G68:P68" si="21">SUM(G69)</f>
        <v>50000</v>
      </c>
      <c r="H68" s="15">
        <f t="shared" si="21"/>
        <v>45000</v>
      </c>
      <c r="I68" s="15">
        <f t="shared" si="21"/>
        <v>5000</v>
      </c>
      <c r="J68" s="15">
        <f t="shared" si="21"/>
        <v>0</v>
      </c>
      <c r="K68" s="15">
        <f t="shared" si="21"/>
        <v>0</v>
      </c>
      <c r="L68" s="15">
        <f t="shared" si="21"/>
        <v>0</v>
      </c>
      <c r="M68" s="15">
        <f t="shared" si="21"/>
        <v>0</v>
      </c>
      <c r="N68" s="15">
        <f t="shared" si="21"/>
        <v>0</v>
      </c>
      <c r="O68" s="15">
        <f t="shared" si="21"/>
        <v>0</v>
      </c>
      <c r="P68" s="15">
        <f t="shared" si="21"/>
        <v>0</v>
      </c>
    </row>
    <row r="69" spans="1:16" ht="13.5" customHeight="1">
      <c r="A69" s="20"/>
      <c r="B69" s="20" t="s">
        <v>116</v>
      </c>
      <c r="C69" s="46" t="s">
        <v>117</v>
      </c>
      <c r="D69" s="47"/>
      <c r="E69" s="11">
        <f t="shared" si="9"/>
        <v>50000</v>
      </c>
      <c r="F69" s="11">
        <f t="shared" si="10"/>
        <v>50000</v>
      </c>
      <c r="G69" s="25">
        <f t="shared" si="11"/>
        <v>50000</v>
      </c>
      <c r="H69" s="19">
        <v>45000</v>
      </c>
      <c r="I69" s="19">
        <v>5000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25.5" customHeight="1">
      <c r="A70" s="14" t="s">
        <v>118</v>
      </c>
      <c r="B70" s="14"/>
      <c r="C70" s="44" t="s">
        <v>119</v>
      </c>
      <c r="D70" s="45"/>
      <c r="E70" s="15">
        <f t="shared" ref="E70:P70" si="22">SUM(E71:E77)</f>
        <v>1368000</v>
      </c>
      <c r="F70" s="15">
        <f t="shared" si="22"/>
        <v>347000</v>
      </c>
      <c r="G70" s="15">
        <f t="shared" si="22"/>
        <v>347000</v>
      </c>
      <c r="H70" s="15">
        <f t="shared" si="22"/>
        <v>26800</v>
      </c>
      <c r="I70" s="15">
        <f t="shared" si="22"/>
        <v>320200</v>
      </c>
      <c r="J70" s="15">
        <f t="shared" si="22"/>
        <v>0</v>
      </c>
      <c r="K70" s="15">
        <f t="shared" si="22"/>
        <v>0</v>
      </c>
      <c r="L70" s="15">
        <f t="shared" si="22"/>
        <v>0</v>
      </c>
      <c r="M70" s="15">
        <f t="shared" si="22"/>
        <v>0</v>
      </c>
      <c r="N70" s="15">
        <f t="shared" si="22"/>
        <v>0</v>
      </c>
      <c r="O70" s="15">
        <f t="shared" si="22"/>
        <v>1021000</v>
      </c>
      <c r="P70" s="15">
        <f t="shared" si="22"/>
        <v>1001000</v>
      </c>
    </row>
    <row r="71" spans="1:16" ht="13.5" customHeight="1">
      <c r="A71" s="20"/>
      <c r="B71" s="20" t="s">
        <v>120</v>
      </c>
      <c r="C71" s="46" t="s">
        <v>121</v>
      </c>
      <c r="D71" s="47"/>
      <c r="E71" s="11">
        <f t="shared" si="9"/>
        <v>1001000</v>
      </c>
      <c r="F71" s="11">
        <f t="shared" si="10"/>
        <v>0</v>
      </c>
      <c r="G71" s="25">
        <f t="shared" si="11"/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1001000</v>
      </c>
      <c r="P71" s="19">
        <v>1001000</v>
      </c>
    </row>
    <row r="72" spans="1:16" ht="13.5" customHeight="1">
      <c r="A72" s="20"/>
      <c r="B72" s="20" t="s">
        <v>122</v>
      </c>
      <c r="C72" s="46" t="s">
        <v>123</v>
      </c>
      <c r="D72" s="47"/>
      <c r="E72" s="11">
        <f t="shared" si="9"/>
        <v>8000</v>
      </c>
      <c r="F72" s="11">
        <f t="shared" si="10"/>
        <v>8000</v>
      </c>
      <c r="G72" s="25">
        <f t="shared" si="11"/>
        <v>8000</v>
      </c>
      <c r="H72" s="19">
        <v>0</v>
      </c>
      <c r="I72" s="19">
        <v>8000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</row>
    <row r="73" spans="1:16" ht="13.5" customHeight="1">
      <c r="A73" s="20"/>
      <c r="B73" s="20" t="s">
        <v>124</v>
      </c>
      <c r="C73" s="46" t="s">
        <v>125</v>
      </c>
      <c r="D73" s="47"/>
      <c r="E73" s="11">
        <f t="shared" si="9"/>
        <v>37000</v>
      </c>
      <c r="F73" s="11">
        <f t="shared" si="10"/>
        <v>37000</v>
      </c>
      <c r="G73" s="25">
        <f t="shared" si="11"/>
        <v>37000</v>
      </c>
      <c r="H73" s="19">
        <v>14400</v>
      </c>
      <c r="I73" s="19">
        <v>22600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</row>
    <row r="74" spans="1:16" ht="13.5" customHeight="1">
      <c r="A74" s="20"/>
      <c r="B74" s="20" t="s">
        <v>126</v>
      </c>
      <c r="C74" s="46" t="s">
        <v>144</v>
      </c>
      <c r="D74" s="47"/>
      <c r="E74" s="11">
        <f t="shared" si="9"/>
        <v>30000</v>
      </c>
      <c r="F74" s="11">
        <f t="shared" si="10"/>
        <v>30000</v>
      </c>
      <c r="G74" s="25">
        <f t="shared" si="11"/>
        <v>30000</v>
      </c>
      <c r="H74" s="19">
        <v>9400</v>
      </c>
      <c r="I74" s="19">
        <v>20600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</row>
    <row r="75" spans="1:16" ht="13.5" customHeight="1">
      <c r="A75" s="20"/>
      <c r="B75" s="20" t="s">
        <v>127</v>
      </c>
      <c r="C75" s="46" t="s">
        <v>128</v>
      </c>
      <c r="D75" s="47"/>
      <c r="E75" s="11">
        <f t="shared" si="9"/>
        <v>270000</v>
      </c>
      <c r="F75" s="11">
        <f t="shared" si="10"/>
        <v>250000</v>
      </c>
      <c r="G75" s="25">
        <f t="shared" si="11"/>
        <v>250000</v>
      </c>
      <c r="H75" s="19">
        <v>0</v>
      </c>
      <c r="I75" s="19">
        <v>250000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20000</v>
      </c>
      <c r="P75" s="19">
        <v>0</v>
      </c>
    </row>
    <row r="76" spans="1:16" ht="38.25" customHeight="1">
      <c r="A76" s="20"/>
      <c r="B76" s="32" t="s">
        <v>160</v>
      </c>
      <c r="C76" s="49" t="s">
        <v>161</v>
      </c>
      <c r="D76" s="75"/>
      <c r="E76" s="29">
        <f t="shared" si="9"/>
        <v>2000</v>
      </c>
      <c r="F76" s="29">
        <f t="shared" si="10"/>
        <v>2000</v>
      </c>
      <c r="G76" s="33">
        <f t="shared" si="11"/>
        <v>2000</v>
      </c>
      <c r="H76" s="34"/>
      <c r="I76" s="34">
        <v>2000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</row>
    <row r="77" spans="1:16" ht="13.5" customHeight="1">
      <c r="A77" s="20"/>
      <c r="B77" s="20" t="s">
        <v>129</v>
      </c>
      <c r="C77" s="46" t="s">
        <v>28</v>
      </c>
      <c r="D77" s="47"/>
      <c r="E77" s="11">
        <f t="shared" si="9"/>
        <v>20000</v>
      </c>
      <c r="F77" s="11">
        <f t="shared" si="10"/>
        <v>20000</v>
      </c>
      <c r="G77" s="25">
        <f t="shared" si="11"/>
        <v>20000</v>
      </c>
      <c r="H77" s="19">
        <v>3000</v>
      </c>
      <c r="I77" s="19">
        <v>17000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</row>
    <row r="78" spans="1:16" ht="25.5" customHeight="1">
      <c r="A78" s="14" t="s">
        <v>130</v>
      </c>
      <c r="B78" s="14"/>
      <c r="C78" s="44" t="s">
        <v>131</v>
      </c>
      <c r="D78" s="45"/>
      <c r="E78" s="15">
        <f t="shared" ref="E78" si="23">SUM(E79:E81)</f>
        <v>665000</v>
      </c>
      <c r="F78" s="15">
        <f>SUM(F79:F81)</f>
        <v>665000</v>
      </c>
      <c r="G78" s="15">
        <f t="shared" ref="G78:P78" si="24">SUM(G79:G81)</f>
        <v>0</v>
      </c>
      <c r="H78" s="15">
        <f t="shared" si="24"/>
        <v>0</v>
      </c>
      <c r="I78" s="15">
        <f t="shared" si="24"/>
        <v>0</v>
      </c>
      <c r="J78" s="15">
        <f t="shared" si="24"/>
        <v>665000</v>
      </c>
      <c r="K78" s="15">
        <f t="shared" si="24"/>
        <v>0</v>
      </c>
      <c r="L78" s="15">
        <f t="shared" si="24"/>
        <v>0</v>
      </c>
      <c r="M78" s="15">
        <f t="shared" si="24"/>
        <v>0</v>
      </c>
      <c r="N78" s="15">
        <f t="shared" si="24"/>
        <v>0</v>
      </c>
      <c r="O78" s="15">
        <f t="shared" si="24"/>
        <v>0</v>
      </c>
      <c r="P78" s="15">
        <f t="shared" si="24"/>
        <v>0</v>
      </c>
    </row>
    <row r="79" spans="1:16" ht="13.5" customHeight="1">
      <c r="A79" s="20"/>
      <c r="B79" s="20" t="s">
        <v>132</v>
      </c>
      <c r="C79" s="46" t="s">
        <v>146</v>
      </c>
      <c r="D79" s="47"/>
      <c r="E79" s="11">
        <f t="shared" si="9"/>
        <v>555000</v>
      </c>
      <c r="F79" s="11">
        <f t="shared" si="10"/>
        <v>555000</v>
      </c>
      <c r="G79" s="25">
        <f t="shared" si="11"/>
        <v>0</v>
      </c>
      <c r="H79" s="19">
        <v>0</v>
      </c>
      <c r="I79" s="19">
        <v>0</v>
      </c>
      <c r="J79" s="19">
        <v>555000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6" ht="12.75" customHeight="1">
      <c r="A80" s="20"/>
      <c r="B80" s="20" t="s">
        <v>133</v>
      </c>
      <c r="C80" s="46" t="s">
        <v>134</v>
      </c>
      <c r="D80" s="47"/>
      <c r="E80" s="11">
        <f t="shared" si="9"/>
        <v>85000</v>
      </c>
      <c r="F80" s="11">
        <f t="shared" si="10"/>
        <v>85000</v>
      </c>
      <c r="G80" s="25">
        <f t="shared" si="11"/>
        <v>0</v>
      </c>
      <c r="H80" s="19">
        <v>0</v>
      </c>
      <c r="I80" s="19">
        <v>0</v>
      </c>
      <c r="J80" s="19">
        <v>85000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ht="13.5" customHeight="1">
      <c r="A81" s="20"/>
      <c r="B81" s="20" t="s">
        <v>135</v>
      </c>
      <c r="C81" s="46" t="s">
        <v>136</v>
      </c>
      <c r="D81" s="47"/>
      <c r="E81" s="11">
        <f t="shared" si="9"/>
        <v>25000</v>
      </c>
      <c r="F81" s="11">
        <f t="shared" si="10"/>
        <v>25000</v>
      </c>
      <c r="G81" s="25">
        <f t="shared" si="11"/>
        <v>0</v>
      </c>
      <c r="H81" s="19">
        <v>0</v>
      </c>
      <c r="I81" s="19">
        <v>0</v>
      </c>
      <c r="J81" s="19">
        <v>25000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</row>
    <row r="82" spans="1:16" ht="23.25" customHeight="1">
      <c r="A82" s="35" t="s">
        <v>145</v>
      </c>
      <c r="B82" s="35"/>
      <c r="C82" s="35"/>
      <c r="D82" s="35"/>
      <c r="E82" s="28">
        <f t="shared" ref="E82:P82" si="25">SUM(E7,E10,E12,E14,E16,E18,E21,E24,E30,E32,E34,E39,E41,E44,E46,E54,E58,E68,E70,E78)</f>
        <v>18132694</v>
      </c>
      <c r="F82" s="28">
        <f t="shared" si="25"/>
        <v>11006994</v>
      </c>
      <c r="G82" s="28">
        <f t="shared" si="25"/>
        <v>8891480</v>
      </c>
      <c r="H82" s="28">
        <f t="shared" si="25"/>
        <v>4326300</v>
      </c>
      <c r="I82" s="28">
        <f t="shared" si="25"/>
        <v>4565180</v>
      </c>
      <c r="J82" s="28">
        <f t="shared" si="25"/>
        <v>1051000</v>
      </c>
      <c r="K82" s="28">
        <f t="shared" si="25"/>
        <v>60000</v>
      </c>
      <c r="L82" s="28">
        <f t="shared" si="25"/>
        <v>0</v>
      </c>
      <c r="M82" s="28">
        <f t="shared" si="25"/>
        <v>316000</v>
      </c>
      <c r="N82" s="28">
        <f t="shared" si="25"/>
        <v>688514</v>
      </c>
      <c r="O82" s="28">
        <f t="shared" si="25"/>
        <v>7125700</v>
      </c>
      <c r="P82" s="28">
        <f t="shared" si="25"/>
        <v>5908700</v>
      </c>
    </row>
  </sheetData>
  <mergeCells count="95">
    <mergeCell ref="C76:D76"/>
    <mergeCell ref="N3:N5"/>
    <mergeCell ref="P3:P5"/>
    <mergeCell ref="H4:H5"/>
    <mergeCell ref="I4:I5"/>
    <mergeCell ref="C17:D17"/>
    <mergeCell ref="C18:D18"/>
    <mergeCell ref="C19:D19"/>
    <mergeCell ref="C20:D20"/>
    <mergeCell ref="C7:D7"/>
    <mergeCell ref="C8:D8"/>
    <mergeCell ref="C9:D9"/>
    <mergeCell ref="C10:D10"/>
    <mergeCell ref="C11:D11"/>
    <mergeCell ref="C21:D21"/>
    <mergeCell ref="C12:D12"/>
    <mergeCell ref="A1:A5"/>
    <mergeCell ref="B1:B5"/>
    <mergeCell ref="E1:E5"/>
    <mergeCell ref="F1:O1"/>
    <mergeCell ref="F2:F5"/>
    <mergeCell ref="G2:N2"/>
    <mergeCell ref="O2:O5"/>
    <mergeCell ref="G3:G5"/>
    <mergeCell ref="H3:I3"/>
    <mergeCell ref="J3:J5"/>
    <mergeCell ref="K3:K5"/>
    <mergeCell ref="L3:L5"/>
    <mergeCell ref="M3:M5"/>
    <mergeCell ref="C13:D13"/>
    <mergeCell ref="C14:D14"/>
    <mergeCell ref="C15:D15"/>
    <mergeCell ref="C16:D16"/>
    <mergeCell ref="C22:D22"/>
    <mergeCell ref="C23:D23"/>
    <mergeCell ref="C24:D24"/>
    <mergeCell ref="C25:D25"/>
    <mergeCell ref="C26:D26"/>
    <mergeCell ref="C27:D27"/>
    <mergeCell ref="C28:D28"/>
    <mergeCell ref="C29:D29"/>
    <mergeCell ref="C34:D34"/>
    <mergeCell ref="C35:D35"/>
    <mergeCell ref="C37:D37"/>
    <mergeCell ref="C36:D36"/>
    <mergeCell ref="C30:D30"/>
    <mergeCell ref="C32:D32"/>
    <mergeCell ref="C31:D31"/>
    <mergeCell ref="C33:D33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1:D71"/>
    <mergeCell ref="C62:D62"/>
    <mergeCell ref="C63:D63"/>
    <mergeCell ref="C64:D64"/>
    <mergeCell ref="C65:D65"/>
    <mergeCell ref="C66:D66"/>
    <mergeCell ref="A82:D82"/>
    <mergeCell ref="C6:D6"/>
    <mergeCell ref="C1:D5"/>
    <mergeCell ref="C78:D78"/>
    <mergeCell ref="C79:D79"/>
    <mergeCell ref="C80:D80"/>
    <mergeCell ref="C81:D81"/>
    <mergeCell ref="C72:D72"/>
    <mergeCell ref="C73:D73"/>
    <mergeCell ref="C74:D74"/>
    <mergeCell ref="C75:D75"/>
    <mergeCell ref="C77:D77"/>
    <mergeCell ref="C67:D67"/>
    <mergeCell ref="C68:D68"/>
    <mergeCell ref="C69:D69"/>
    <mergeCell ref="C70:D70"/>
  </mergeCells>
  <pageMargins left="0.70866141732283472" right="0.70866141732283472" top="1.1417322834645669" bottom="0.74803149606299213" header="0.31496062992125984" footer="0.31496062992125984"/>
  <pageSetup paperSize="8" scale="80" orientation="landscape" r:id="rId1"/>
  <headerFooter differentFirst="1">
    <oddFooter>&amp;C2</oddFooter>
    <firstHeader xml:space="preserve">&amp;C&amp;16Wydatki budżetu Gminy Jedlina-Zdrój
na rok 2011&amp;R&amp;8Załącznik Nr 2 do Uchwały Nr ....../11
 Rady Miasta Jedlina-Zdrój z dnia .......stycznia 2011r.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cp:lastPrinted>2010-11-15T08:03:06Z</cp:lastPrinted>
  <dcterms:created xsi:type="dcterms:W3CDTF">2009-12-15T11:48:34Z</dcterms:created>
  <dcterms:modified xsi:type="dcterms:W3CDTF">2011-01-26T07:31:06Z</dcterms:modified>
</cp:coreProperties>
</file>